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Password="C752" lockStructure="1"/>
  <bookViews>
    <workbookView xWindow="0" yWindow="0" windowWidth="15600" windowHeight="11760"/>
  </bookViews>
  <sheets>
    <sheet name="Indice" sheetId="1" r:id="rId1"/>
    <sheet name="Trimestre 1" sheetId="2" r:id="rId2"/>
    <sheet name="Trimestre 2" sheetId="3" r:id="rId3"/>
    <sheet name="Trimestre 3" sheetId="4" r:id="rId4"/>
  </sheets>
  <calcPr calcId="144525"/>
</workbook>
</file>

<file path=xl/calcChain.xml><?xml version="1.0" encoding="utf-8"?>
<calcChain xmlns="http://schemas.openxmlformats.org/spreadsheetml/2006/main">
  <c r="H203" i="4" l="1"/>
  <c r="G203" i="4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H191" i="4"/>
  <c r="G191" i="4"/>
  <c r="G190" i="4"/>
  <c r="H190" i="4" s="1"/>
  <c r="G189" i="4"/>
  <c r="H189" i="4" s="1"/>
  <c r="G188" i="4"/>
  <c r="H188" i="4" s="1"/>
  <c r="H187" i="4"/>
  <c r="G187" i="4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H179" i="4"/>
  <c r="G179" i="4"/>
  <c r="G178" i="4"/>
  <c r="H178" i="4" s="1"/>
  <c r="G177" i="4"/>
  <c r="H177" i="4" s="1"/>
  <c r="G176" i="4"/>
  <c r="H176" i="4" s="1"/>
  <c r="H175" i="4"/>
  <c r="G175" i="4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H155" i="4"/>
  <c r="G155" i="4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H139" i="4"/>
  <c r="G139" i="4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H131" i="4"/>
  <c r="G131" i="4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H115" i="4"/>
  <c r="G115" i="4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H107" i="4"/>
  <c r="G107" i="4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H99" i="4"/>
  <c r="G99" i="4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H83" i="4"/>
  <c r="G83" i="4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H75" i="4"/>
  <c r="G75" i="4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H67" i="4"/>
  <c r="G67" i="4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H59" i="4"/>
  <c r="G59" i="4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H51" i="4"/>
  <c r="G51" i="4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H43" i="4"/>
  <c r="G43" i="4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H35" i="4"/>
  <c r="G35" i="4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/>
  <c r="G24" i="4"/>
  <c r="H24" i="4"/>
  <c r="G23" i="4"/>
  <c r="H23" i="4"/>
  <c r="G22" i="4"/>
  <c r="H22" i="4"/>
  <c r="G21" i="4"/>
  <c r="H21" i="4"/>
  <c r="G20" i="4"/>
  <c r="H20" i="4"/>
  <c r="G19" i="4"/>
  <c r="H19" i="4"/>
  <c r="G18" i="4"/>
  <c r="H18" i="4"/>
  <c r="G17" i="4"/>
  <c r="H17" i="4"/>
  <c r="G16" i="4"/>
  <c r="H16" i="4"/>
  <c r="G15" i="4"/>
  <c r="H15" i="4"/>
  <c r="G14" i="4"/>
  <c r="H14" i="4"/>
  <c r="G13" i="4"/>
  <c r="H13" i="4"/>
  <c r="G12" i="4"/>
  <c r="H12" i="4"/>
  <c r="G11" i="4"/>
  <c r="H11" i="4"/>
  <c r="G10" i="4"/>
  <c r="H10" i="4"/>
  <c r="G9" i="4"/>
  <c r="H9" i="4"/>
  <c r="G8" i="4"/>
  <c r="H8" i="4"/>
  <c r="G7" i="4"/>
  <c r="H7" i="4"/>
  <c r="G6" i="4"/>
  <c r="H6" i="4"/>
  <c r="G5" i="4"/>
  <c r="H5" i="4"/>
  <c r="G4" i="4"/>
  <c r="H4" i="4"/>
  <c r="C1" i="4"/>
  <c r="B1" i="4"/>
  <c r="C18" i="1" s="1"/>
  <c r="G203" i="3"/>
  <c r="H203" i="3"/>
  <c r="G202" i="3"/>
  <c r="H202" i="3"/>
  <c r="G201" i="3"/>
  <c r="H201" i="3"/>
  <c r="G200" i="3"/>
  <c r="H200" i="3"/>
  <c r="G199" i="3"/>
  <c r="H199" i="3"/>
  <c r="G198" i="3"/>
  <c r="H198" i="3"/>
  <c r="G197" i="3"/>
  <c r="H197" i="3"/>
  <c r="G196" i="3"/>
  <c r="H196" i="3"/>
  <c r="G195" i="3"/>
  <c r="H195" i="3"/>
  <c r="G194" i="3"/>
  <c r="H194" i="3"/>
  <c r="G193" i="3"/>
  <c r="H193" i="3"/>
  <c r="G192" i="3"/>
  <c r="H192" i="3"/>
  <c r="G191" i="3"/>
  <c r="H191" i="3"/>
  <c r="G190" i="3"/>
  <c r="H190" i="3"/>
  <c r="G189" i="3"/>
  <c r="H189" i="3"/>
  <c r="G188" i="3"/>
  <c r="H188" i="3"/>
  <c r="G187" i="3"/>
  <c r="H187" i="3"/>
  <c r="G186" i="3"/>
  <c r="H186" i="3"/>
  <c r="G185" i="3"/>
  <c r="H185" i="3" s="1"/>
  <c r="G184" i="3"/>
  <c r="H184" i="3"/>
  <c r="G183" i="3"/>
  <c r="H183" i="3"/>
  <c r="G182" i="3"/>
  <c r="H182" i="3"/>
  <c r="G181" i="3"/>
  <c r="H181" i="3" s="1"/>
  <c r="G180" i="3"/>
  <c r="H180" i="3"/>
  <c r="G179" i="3"/>
  <c r="H179" i="3" s="1"/>
  <c r="G178" i="3"/>
  <c r="H178" i="3"/>
  <c r="G177" i="3"/>
  <c r="H177" i="3" s="1"/>
  <c r="G176" i="3"/>
  <c r="H176" i="3"/>
  <c r="G175" i="3"/>
  <c r="H175" i="3"/>
  <c r="G174" i="3"/>
  <c r="H174" i="3"/>
  <c r="G173" i="3"/>
  <c r="H173" i="3" s="1"/>
  <c r="G172" i="3"/>
  <c r="H172" i="3"/>
  <c r="G171" i="3"/>
  <c r="H171" i="3" s="1"/>
  <c r="G170" i="3"/>
  <c r="H170" i="3"/>
  <c r="G169" i="3"/>
  <c r="H169" i="3" s="1"/>
  <c r="G168" i="3"/>
  <c r="H168" i="3"/>
  <c r="G167" i="3"/>
  <c r="H167" i="3"/>
  <c r="G166" i="3"/>
  <c r="H166" i="3"/>
  <c r="G165" i="3"/>
  <c r="H165" i="3" s="1"/>
  <c r="G164" i="3"/>
  <c r="H164" i="3"/>
  <c r="G163" i="3"/>
  <c r="H163" i="3" s="1"/>
  <c r="G162" i="3"/>
  <c r="H162" i="3"/>
  <c r="G161" i="3"/>
  <c r="H161" i="3" s="1"/>
  <c r="G160" i="3"/>
  <c r="H160" i="3"/>
  <c r="G159" i="3"/>
  <c r="H159" i="3"/>
  <c r="G158" i="3"/>
  <c r="H158" i="3"/>
  <c r="G157" i="3"/>
  <c r="H157" i="3" s="1"/>
  <c r="G156" i="3"/>
  <c r="H156" i="3"/>
  <c r="G155" i="3"/>
  <c r="H155" i="3" s="1"/>
  <c r="G154" i="3"/>
  <c r="H154" i="3"/>
  <c r="G153" i="3"/>
  <c r="H153" i="3" s="1"/>
  <c r="G152" i="3"/>
  <c r="H152" i="3"/>
  <c r="G151" i="3"/>
  <c r="H151" i="3"/>
  <c r="G150" i="3"/>
  <c r="H150" i="3"/>
  <c r="G149" i="3"/>
  <c r="H149" i="3" s="1"/>
  <c r="G148" i="3"/>
  <c r="H148" i="3"/>
  <c r="G147" i="3"/>
  <c r="H147" i="3" s="1"/>
  <c r="G146" i="3"/>
  <c r="H146" i="3"/>
  <c r="G145" i="3"/>
  <c r="H145" i="3" s="1"/>
  <c r="G144" i="3"/>
  <c r="H144" i="3"/>
  <c r="G143" i="3"/>
  <c r="H143" i="3"/>
  <c r="G142" i="3"/>
  <c r="H142" i="3"/>
  <c r="G141" i="3"/>
  <c r="H141" i="3" s="1"/>
  <c r="G140" i="3"/>
  <c r="H140" i="3"/>
  <c r="G139" i="3"/>
  <c r="H139" i="3" s="1"/>
  <c r="G138" i="3"/>
  <c r="H138" i="3"/>
  <c r="G137" i="3"/>
  <c r="H137" i="3" s="1"/>
  <c r="G136" i="3"/>
  <c r="H136" i="3"/>
  <c r="G135" i="3"/>
  <c r="H135" i="3"/>
  <c r="G134" i="3"/>
  <c r="H134" i="3"/>
  <c r="G133" i="3"/>
  <c r="H133" i="3" s="1"/>
  <c r="G132" i="3"/>
  <c r="H132" i="3"/>
  <c r="G131" i="3"/>
  <c r="H131" i="3" s="1"/>
  <c r="G130" i="3"/>
  <c r="H130" i="3"/>
  <c r="G129" i="3"/>
  <c r="H129" i="3" s="1"/>
  <c r="G128" i="3"/>
  <c r="H128" i="3"/>
  <c r="G127" i="3"/>
  <c r="H127" i="3"/>
  <c r="G126" i="3"/>
  <c r="H126" i="3"/>
  <c r="G125" i="3"/>
  <c r="H125" i="3" s="1"/>
  <c r="G124" i="3"/>
  <c r="H124" i="3"/>
  <c r="G123" i="3"/>
  <c r="H123" i="3" s="1"/>
  <c r="G122" i="3"/>
  <c r="H122" i="3"/>
  <c r="G121" i="3"/>
  <c r="H121" i="3" s="1"/>
  <c r="G120" i="3"/>
  <c r="H120" i="3"/>
  <c r="G119" i="3"/>
  <c r="H119" i="3"/>
  <c r="G118" i="3"/>
  <c r="H118" i="3"/>
  <c r="G117" i="3"/>
  <c r="H117" i="3" s="1"/>
  <c r="G116" i="3"/>
  <c r="H116" i="3"/>
  <c r="G115" i="3"/>
  <c r="H115" i="3" s="1"/>
  <c r="G114" i="3"/>
  <c r="H114" i="3"/>
  <c r="G113" i="3"/>
  <c r="H113" i="3" s="1"/>
  <c r="G112" i="3"/>
  <c r="H112" i="3"/>
  <c r="G111" i="3"/>
  <c r="H111" i="3"/>
  <c r="G110" i="3"/>
  <c r="H110" i="3"/>
  <c r="G109" i="3"/>
  <c r="H109" i="3" s="1"/>
  <c r="G108" i="3"/>
  <c r="H108" i="3"/>
  <c r="G107" i="3"/>
  <c r="H107" i="3" s="1"/>
  <c r="G106" i="3"/>
  <c r="H106" i="3"/>
  <c r="G105" i="3"/>
  <c r="H105" i="3" s="1"/>
  <c r="G104" i="3"/>
  <c r="H104" i="3"/>
  <c r="G103" i="3"/>
  <c r="H103" i="3"/>
  <c r="G102" i="3"/>
  <c r="H102" i="3"/>
  <c r="G101" i="3"/>
  <c r="H101" i="3" s="1"/>
  <c r="G100" i="3"/>
  <c r="H100" i="3"/>
  <c r="G99" i="3"/>
  <c r="H99" i="3" s="1"/>
  <c r="G98" i="3"/>
  <c r="H98" i="3"/>
  <c r="G97" i="3"/>
  <c r="H97" i="3" s="1"/>
  <c r="G96" i="3"/>
  <c r="H96" i="3"/>
  <c r="G95" i="3"/>
  <c r="H95" i="3"/>
  <c r="G94" i="3"/>
  <c r="H94" i="3"/>
  <c r="G93" i="3"/>
  <c r="H93" i="3" s="1"/>
  <c r="G92" i="3"/>
  <c r="H92" i="3"/>
  <c r="G91" i="3"/>
  <c r="H91" i="3" s="1"/>
  <c r="G90" i="3"/>
  <c r="H90" i="3"/>
  <c r="G89" i="3"/>
  <c r="H89" i="3" s="1"/>
  <c r="G88" i="3"/>
  <c r="H88" i="3"/>
  <c r="G87" i="3"/>
  <c r="H87" i="3"/>
  <c r="G86" i="3"/>
  <c r="H86" i="3"/>
  <c r="G85" i="3"/>
  <c r="H85" i="3" s="1"/>
  <c r="G84" i="3"/>
  <c r="H84" i="3"/>
  <c r="G83" i="3"/>
  <c r="H83" i="3" s="1"/>
  <c r="G82" i="3"/>
  <c r="H82" i="3"/>
  <c r="G81" i="3"/>
  <c r="H81" i="3" s="1"/>
  <c r="G80" i="3"/>
  <c r="H80" i="3"/>
  <c r="G79" i="3"/>
  <c r="H79" i="3"/>
  <c r="G78" i="3"/>
  <c r="H78" i="3"/>
  <c r="G77" i="3"/>
  <c r="H77" i="3" s="1"/>
  <c r="G76" i="3"/>
  <c r="H76" i="3"/>
  <c r="G75" i="3"/>
  <c r="H75" i="3" s="1"/>
  <c r="G74" i="3"/>
  <c r="H74" i="3"/>
  <c r="G73" i="3"/>
  <c r="H73" i="3" s="1"/>
  <c r="G72" i="3"/>
  <c r="H72" i="3"/>
  <c r="G71" i="3"/>
  <c r="H71" i="3"/>
  <c r="G70" i="3"/>
  <c r="H70" i="3"/>
  <c r="G69" i="3"/>
  <c r="H69" i="3"/>
  <c r="G68" i="3"/>
  <c r="H68" i="3"/>
  <c r="G67" i="3"/>
  <c r="H67" i="3"/>
  <c r="G66" i="3"/>
  <c r="H66" i="3"/>
  <c r="G65" i="3"/>
  <c r="H65" i="3"/>
  <c r="G64" i="3"/>
  <c r="H64" i="3"/>
  <c r="G63" i="3"/>
  <c r="H63" i="3"/>
  <c r="G62" i="3"/>
  <c r="H62" i="3"/>
  <c r="G61" i="3"/>
  <c r="H61" i="3"/>
  <c r="G60" i="3"/>
  <c r="H60" i="3"/>
  <c r="G59" i="3"/>
  <c r="H59" i="3"/>
  <c r="G58" i="3"/>
  <c r="H58" i="3"/>
  <c r="G57" i="3"/>
  <c r="H57" i="3"/>
  <c r="G56" i="3"/>
  <c r="H56" i="3"/>
  <c r="G55" i="3"/>
  <c r="H55" i="3"/>
  <c r="G54" i="3"/>
  <c r="H54" i="3"/>
  <c r="G53" i="3"/>
  <c r="H53" i="3"/>
  <c r="G52" i="3"/>
  <c r="H52" i="3"/>
  <c r="G51" i="3"/>
  <c r="H51" i="3"/>
  <c r="G50" i="3"/>
  <c r="H50" i="3"/>
  <c r="G49" i="3"/>
  <c r="H49" i="3"/>
  <c r="G48" i="3"/>
  <c r="H48" i="3"/>
  <c r="G47" i="3"/>
  <c r="H47" i="3"/>
  <c r="G46" i="3"/>
  <c r="H46" i="3"/>
  <c r="G45" i="3"/>
  <c r="H45" i="3"/>
  <c r="G44" i="3"/>
  <c r="H44" i="3"/>
  <c r="G43" i="3"/>
  <c r="H43" i="3"/>
  <c r="G42" i="3"/>
  <c r="H42" i="3"/>
  <c r="G41" i="3"/>
  <c r="H41" i="3"/>
  <c r="G40" i="3"/>
  <c r="H40" i="3"/>
  <c r="G39" i="3"/>
  <c r="H39" i="3"/>
  <c r="G38" i="3"/>
  <c r="H38" i="3"/>
  <c r="G37" i="3"/>
  <c r="H37" i="3"/>
  <c r="G36" i="3"/>
  <c r="H36" i="3"/>
  <c r="G35" i="3"/>
  <c r="H35" i="3"/>
  <c r="G34" i="3"/>
  <c r="H34" i="3"/>
  <c r="G33" i="3"/>
  <c r="H33" i="3"/>
  <c r="G32" i="3"/>
  <c r="H32" i="3"/>
  <c r="G31" i="3"/>
  <c r="H31" i="3"/>
  <c r="G30" i="3"/>
  <c r="H30" i="3"/>
  <c r="G29" i="3"/>
  <c r="H29" i="3"/>
  <c r="G28" i="3"/>
  <c r="H28" i="3"/>
  <c r="G27" i="3"/>
  <c r="H27" i="3"/>
  <c r="G26" i="3"/>
  <c r="H26" i="3"/>
  <c r="G25" i="3"/>
  <c r="H25" i="3"/>
  <c r="G24" i="3"/>
  <c r="H24" i="3"/>
  <c r="G23" i="3"/>
  <c r="H23" i="3"/>
  <c r="G22" i="3"/>
  <c r="H22" i="3"/>
  <c r="G21" i="3"/>
  <c r="H21" i="3"/>
  <c r="G20" i="3"/>
  <c r="H20" i="3"/>
  <c r="G19" i="3"/>
  <c r="H19" i="3"/>
  <c r="G18" i="3"/>
  <c r="H18" i="3"/>
  <c r="G17" i="3"/>
  <c r="H17" i="3"/>
  <c r="G16" i="3"/>
  <c r="H16" i="3"/>
  <c r="G15" i="3"/>
  <c r="H15" i="3"/>
  <c r="G14" i="3"/>
  <c r="H14" i="3"/>
  <c r="G13" i="3"/>
  <c r="H13" i="3"/>
  <c r="G12" i="3"/>
  <c r="H12" i="3"/>
  <c r="G11" i="3"/>
  <c r="H11" i="3"/>
  <c r="G10" i="3"/>
  <c r="H10" i="3"/>
  <c r="G9" i="3"/>
  <c r="H9" i="3"/>
  <c r="G8" i="3"/>
  <c r="H8" i="3"/>
  <c r="G7" i="3"/>
  <c r="H7" i="3"/>
  <c r="G6" i="3"/>
  <c r="H6" i="3"/>
  <c r="G5" i="3"/>
  <c r="H5" i="3"/>
  <c r="G4" i="3"/>
  <c r="H4" i="3"/>
  <c r="C1" i="3"/>
  <c r="B1" i="3"/>
  <c r="C17" i="1" s="1"/>
  <c r="G203" i="2"/>
  <c r="G202" i="2"/>
  <c r="G201" i="2"/>
  <c r="G200" i="2"/>
  <c r="H200" i="2"/>
  <c r="G199" i="2"/>
  <c r="G198" i="2"/>
  <c r="G197" i="2"/>
  <c r="G196" i="2"/>
  <c r="H196" i="2" s="1"/>
  <c r="G195" i="2"/>
  <c r="G194" i="2"/>
  <c r="G193" i="2"/>
  <c r="G192" i="2"/>
  <c r="H192" i="2"/>
  <c r="G191" i="2"/>
  <c r="G190" i="2"/>
  <c r="G189" i="2"/>
  <c r="G188" i="2"/>
  <c r="H188" i="2" s="1"/>
  <c r="G187" i="2"/>
  <c r="G186" i="2"/>
  <c r="G185" i="2"/>
  <c r="G184" i="2"/>
  <c r="H184" i="2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G170" i="2"/>
  <c r="G169" i="2"/>
  <c r="G168" i="2"/>
  <c r="H168" i="2"/>
  <c r="G167" i="2"/>
  <c r="G166" i="2"/>
  <c r="G165" i="2"/>
  <c r="G164" i="2"/>
  <c r="H164" i="2" s="1"/>
  <c r="G163" i="2"/>
  <c r="G162" i="2"/>
  <c r="G161" i="2"/>
  <c r="G160" i="2"/>
  <c r="H160" i="2"/>
  <c r="G159" i="2"/>
  <c r="G158" i="2"/>
  <c r="G157" i="2"/>
  <c r="G156" i="2"/>
  <c r="H156" i="2" s="1"/>
  <c r="G155" i="2"/>
  <c r="G154" i="2"/>
  <c r="G153" i="2"/>
  <c r="G152" i="2"/>
  <c r="H152" i="2"/>
  <c r="G151" i="2"/>
  <c r="G150" i="2"/>
  <c r="G149" i="2"/>
  <c r="G148" i="2"/>
  <c r="H148" i="2" s="1"/>
  <c r="G147" i="2"/>
  <c r="G146" i="2"/>
  <c r="G145" i="2"/>
  <c r="G144" i="2"/>
  <c r="H144" i="2"/>
  <c r="G143" i="2"/>
  <c r="G142" i="2"/>
  <c r="G141" i="2"/>
  <c r="G140" i="2"/>
  <c r="H140" i="2" s="1"/>
  <c r="G139" i="2"/>
  <c r="G138" i="2"/>
  <c r="G137" i="2"/>
  <c r="G136" i="2"/>
  <c r="H136" i="2"/>
  <c r="G135" i="2"/>
  <c r="G134" i="2"/>
  <c r="G133" i="2"/>
  <c r="G132" i="2"/>
  <c r="H132" i="2" s="1"/>
  <c r="G131" i="2"/>
  <c r="G130" i="2"/>
  <c r="G129" i="2"/>
  <c r="G128" i="2"/>
  <c r="H128" i="2"/>
  <c r="G127" i="2"/>
  <c r="G126" i="2"/>
  <c r="G125" i="2"/>
  <c r="G124" i="2"/>
  <c r="H124" i="2" s="1"/>
  <c r="G123" i="2"/>
  <c r="G122" i="2"/>
  <c r="G121" i="2"/>
  <c r="G120" i="2"/>
  <c r="H120" i="2"/>
  <c r="G119" i="2"/>
  <c r="G118" i="2"/>
  <c r="G117" i="2"/>
  <c r="G116" i="2"/>
  <c r="H116" i="2" s="1"/>
  <c r="G115" i="2"/>
  <c r="G114" i="2"/>
  <c r="G113" i="2"/>
  <c r="G112" i="2"/>
  <c r="H112" i="2"/>
  <c r="G111" i="2"/>
  <c r="G110" i="2"/>
  <c r="G109" i="2"/>
  <c r="G108" i="2"/>
  <c r="H108" i="2" s="1"/>
  <c r="G107" i="2"/>
  <c r="G106" i="2"/>
  <c r="G105" i="2"/>
  <c r="G104" i="2"/>
  <c r="H104" i="2"/>
  <c r="G103" i="2"/>
  <c r="G102" i="2"/>
  <c r="G101" i="2"/>
  <c r="G100" i="2"/>
  <c r="H100" i="2" s="1"/>
  <c r="G99" i="2"/>
  <c r="G98" i="2"/>
  <c r="G97" i="2"/>
  <c r="G96" i="2"/>
  <c r="H96" i="2"/>
  <c r="G95" i="2"/>
  <c r="G94" i="2"/>
  <c r="G93" i="2"/>
  <c r="G92" i="2"/>
  <c r="H92" i="2" s="1"/>
  <c r="G91" i="2"/>
  <c r="G90" i="2"/>
  <c r="G89" i="2"/>
  <c r="G88" i="2"/>
  <c r="H88" i="2"/>
  <c r="G87" i="2"/>
  <c r="G86" i="2"/>
  <c r="G85" i="2"/>
  <c r="G84" i="2"/>
  <c r="H84" i="2" s="1"/>
  <c r="G83" i="2"/>
  <c r="G82" i="2"/>
  <c r="G81" i="2"/>
  <c r="G80" i="2"/>
  <c r="H80" i="2"/>
  <c r="G79" i="2"/>
  <c r="G78" i="2"/>
  <c r="G77" i="2"/>
  <c r="G76" i="2"/>
  <c r="H76" i="2" s="1"/>
  <c r="G75" i="2"/>
  <c r="G74" i="2"/>
  <c r="G73" i="2"/>
  <c r="G72" i="2"/>
  <c r="H72" i="2"/>
  <c r="G71" i="2"/>
  <c r="G70" i="2"/>
  <c r="G69" i="2"/>
  <c r="G68" i="2"/>
  <c r="H68" i="2" s="1"/>
  <c r="G67" i="2"/>
  <c r="G66" i="2"/>
  <c r="G65" i="2"/>
  <c r="G64" i="2"/>
  <c r="H64" i="2"/>
  <c r="G63" i="2"/>
  <c r="G62" i="2"/>
  <c r="G61" i="2"/>
  <c r="G60" i="2"/>
  <c r="H60" i="2" s="1"/>
  <c r="G59" i="2"/>
  <c r="G58" i="2"/>
  <c r="G57" i="2"/>
  <c r="G56" i="2"/>
  <c r="H56" i="2"/>
  <c r="G55" i="2"/>
  <c r="G54" i="2"/>
  <c r="G53" i="2"/>
  <c r="G52" i="2"/>
  <c r="H52" i="2" s="1"/>
  <c r="G51" i="2"/>
  <c r="G50" i="2"/>
  <c r="G49" i="2"/>
  <c r="G48" i="2"/>
  <c r="H48" i="2"/>
  <c r="G47" i="2"/>
  <c r="G46" i="2"/>
  <c r="G45" i="2"/>
  <c r="G44" i="2"/>
  <c r="H44" i="2" s="1"/>
  <c r="G43" i="2"/>
  <c r="G42" i="2"/>
  <c r="G41" i="2"/>
  <c r="G40" i="2"/>
  <c r="H40" i="2"/>
  <c r="G39" i="2"/>
  <c r="G38" i="2"/>
  <c r="G37" i="2"/>
  <c r="G36" i="2"/>
  <c r="H36" i="2" s="1"/>
  <c r="G35" i="2"/>
  <c r="H35" i="2" s="1"/>
  <c r="G34" i="2"/>
  <c r="G33" i="2"/>
  <c r="G32" i="2"/>
  <c r="H32" i="2"/>
  <c r="G31" i="2"/>
  <c r="G30" i="2"/>
  <c r="G29" i="2"/>
  <c r="G28" i="2"/>
  <c r="H28" i="2" s="1"/>
  <c r="G27" i="2"/>
  <c r="G26" i="2"/>
  <c r="G25" i="2"/>
  <c r="H25" i="2" s="1"/>
  <c r="G24" i="2"/>
  <c r="H24" i="2"/>
  <c r="G23" i="2"/>
  <c r="G22" i="2"/>
  <c r="G21" i="2"/>
  <c r="G20" i="2"/>
  <c r="H20" i="2" s="1"/>
  <c r="G19" i="2"/>
  <c r="H19" i="2" s="1"/>
  <c r="G18" i="2"/>
  <c r="G17" i="2"/>
  <c r="G16" i="2"/>
  <c r="H16" i="2"/>
  <c r="G15" i="2"/>
  <c r="H15" i="2"/>
  <c r="G14" i="2"/>
  <c r="G13" i="2"/>
  <c r="H13" i="2" s="1"/>
  <c r="G12" i="2"/>
  <c r="H12" i="2" s="1"/>
  <c r="G11" i="2"/>
  <c r="H11" i="2" s="1"/>
  <c r="G10" i="2"/>
  <c r="G9" i="2"/>
  <c r="G8" i="2"/>
  <c r="H8" i="2"/>
  <c r="G7" i="2"/>
  <c r="H7" i="2"/>
  <c r="G6" i="2"/>
  <c r="G5" i="2"/>
  <c r="H5" i="2" s="1"/>
  <c r="G4" i="2"/>
  <c r="B17" i="1"/>
  <c r="H203" i="2"/>
  <c r="H202" i="2"/>
  <c r="H201" i="2"/>
  <c r="H199" i="2"/>
  <c r="H198" i="2"/>
  <c r="H197" i="2"/>
  <c r="H195" i="2"/>
  <c r="H194" i="2"/>
  <c r="H193" i="2"/>
  <c r="H191" i="2"/>
  <c r="H190" i="2"/>
  <c r="H189" i="2"/>
  <c r="H187" i="2"/>
  <c r="H186" i="2"/>
  <c r="H185" i="2"/>
  <c r="H183" i="2"/>
  <c r="H182" i="2"/>
  <c r="H181" i="2"/>
  <c r="H179" i="2"/>
  <c r="H178" i="2"/>
  <c r="H177" i="2"/>
  <c r="H175" i="2"/>
  <c r="H174" i="2"/>
  <c r="H173" i="2"/>
  <c r="H171" i="2"/>
  <c r="H170" i="2"/>
  <c r="H169" i="2"/>
  <c r="H167" i="2"/>
  <c r="H166" i="2"/>
  <c r="H165" i="2"/>
  <c r="H163" i="2"/>
  <c r="H162" i="2"/>
  <c r="H161" i="2"/>
  <c r="H159" i="2"/>
  <c r="H158" i="2"/>
  <c r="H157" i="2"/>
  <c r="H155" i="2"/>
  <c r="H154" i="2"/>
  <c r="H153" i="2"/>
  <c r="H151" i="2"/>
  <c r="H150" i="2"/>
  <c r="H149" i="2"/>
  <c r="H147" i="2"/>
  <c r="H146" i="2"/>
  <c r="H145" i="2"/>
  <c r="H143" i="2"/>
  <c r="H142" i="2"/>
  <c r="H141" i="2"/>
  <c r="H139" i="2"/>
  <c r="H138" i="2"/>
  <c r="H137" i="2"/>
  <c r="H135" i="2"/>
  <c r="H134" i="2"/>
  <c r="H133" i="2"/>
  <c r="H131" i="2"/>
  <c r="H130" i="2"/>
  <c r="H129" i="2"/>
  <c r="H127" i="2"/>
  <c r="H126" i="2"/>
  <c r="H125" i="2"/>
  <c r="H123" i="2"/>
  <c r="H122" i="2"/>
  <c r="H121" i="2"/>
  <c r="H119" i="2"/>
  <c r="H118" i="2"/>
  <c r="H117" i="2"/>
  <c r="H115" i="2"/>
  <c r="H114" i="2"/>
  <c r="H113" i="2"/>
  <c r="H111" i="2"/>
  <c r="H110" i="2"/>
  <c r="H109" i="2"/>
  <c r="H107" i="2"/>
  <c r="H106" i="2"/>
  <c r="H105" i="2"/>
  <c r="H103" i="2"/>
  <c r="H102" i="2"/>
  <c r="H101" i="2"/>
  <c r="H99" i="2"/>
  <c r="H98" i="2"/>
  <c r="H97" i="2"/>
  <c r="H95" i="2"/>
  <c r="H94" i="2"/>
  <c r="H93" i="2"/>
  <c r="H91" i="2"/>
  <c r="H90" i="2"/>
  <c r="H89" i="2"/>
  <c r="H87" i="2"/>
  <c r="H86" i="2"/>
  <c r="H85" i="2"/>
  <c r="H83" i="2"/>
  <c r="H82" i="2"/>
  <c r="H81" i="2"/>
  <c r="H79" i="2"/>
  <c r="H78" i="2"/>
  <c r="H77" i="2"/>
  <c r="H75" i="2"/>
  <c r="H74" i="2"/>
  <c r="H73" i="2"/>
  <c r="H71" i="2"/>
  <c r="H70" i="2"/>
  <c r="H69" i="2"/>
  <c r="H67" i="2"/>
  <c r="H66" i="2"/>
  <c r="H65" i="2"/>
  <c r="H63" i="2"/>
  <c r="H62" i="2"/>
  <c r="H61" i="2"/>
  <c r="H59" i="2"/>
  <c r="H58" i="2"/>
  <c r="H57" i="2"/>
  <c r="H55" i="2"/>
  <c r="H54" i="2"/>
  <c r="H53" i="2"/>
  <c r="H51" i="2"/>
  <c r="H50" i="2"/>
  <c r="H49" i="2"/>
  <c r="H47" i="2"/>
  <c r="H46" i="2"/>
  <c r="H45" i="2"/>
  <c r="H43" i="2"/>
  <c r="H42" i="2"/>
  <c r="H41" i="2"/>
  <c r="H39" i="2"/>
  <c r="H38" i="2"/>
  <c r="H37" i="2"/>
  <c r="H34" i="2"/>
  <c r="H33" i="2"/>
  <c r="H31" i="2"/>
  <c r="H30" i="2"/>
  <c r="H29" i="2"/>
  <c r="H27" i="2"/>
  <c r="H26" i="2"/>
  <c r="H23" i="2"/>
  <c r="H22" i="2"/>
  <c r="H21" i="2"/>
  <c r="H18" i="2"/>
  <c r="H17" i="2"/>
  <c r="H14" i="2"/>
  <c r="H10" i="2"/>
  <c r="H9" i="2"/>
  <c r="H6" i="2"/>
  <c r="H4" i="2"/>
  <c r="B18" i="1"/>
  <c r="A10" i="1" s="1"/>
  <c r="C1" i="2"/>
  <c r="B16" i="1"/>
  <c r="B1" i="2"/>
  <c r="C16" i="1"/>
  <c r="H1" i="2" l="1"/>
  <c r="G1" i="2" s="1"/>
  <c r="E16" i="1" s="1"/>
  <c r="H1" i="4"/>
  <c r="H1" i="3"/>
  <c r="G1" i="3" s="1"/>
  <c r="E17" i="1" s="1"/>
  <c r="C10" i="1"/>
  <c r="G1" i="4"/>
  <c r="E18" i="1" s="1"/>
  <c r="E10" i="1" l="1"/>
</calcChain>
</file>

<file path=xl/sharedStrings.xml><?xml version="1.0" encoding="utf-8"?>
<sst xmlns="http://schemas.openxmlformats.org/spreadsheetml/2006/main" count="151" uniqueCount="127">
  <si>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</si>
  <si>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</si>
  <si>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</si>
  <si>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</si>
  <si>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</si>
  <si>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</si>
  <si>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</si>
  <si>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</si>
  <si>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</si>
  <si>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</si>
  <si>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</si>
  <si>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</si>
  <si>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</si>
  <si>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</si>
  <si>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</si>
  <si>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</si>
  <si>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</si>
  <si>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</si>
  <si>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</si>
  <si>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</si>
  <si>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COMPRENSIVO GIOVANNI PAOLO II</t>
  </si>
  <si>
    <t>00126 ROMA (RM) VIALE A. RUSPOLI, 80 C.F. 97197210582 C.M. RMIC841006</t>
  </si>
  <si>
    <t>182810881 del 02/12/2018</t>
  </si>
  <si>
    <t>182796867 del 02/12/2018</t>
  </si>
  <si>
    <t>62/2018 del 14/12/2018</t>
  </si>
  <si>
    <t>78E/2018 del 19/12/2018</t>
  </si>
  <si>
    <t>0022/EL del 22/12/2018</t>
  </si>
  <si>
    <t>842/PA del 21/12/2018</t>
  </si>
  <si>
    <t>98/A del 21/12/2018</t>
  </si>
  <si>
    <t>V5/0042865 del 31/12/2018</t>
  </si>
  <si>
    <t>V5/0042864 del 31/12/2018</t>
  </si>
  <si>
    <t>2/PA del 02/01/2019</t>
  </si>
  <si>
    <t>11 del 09/01/2019</t>
  </si>
  <si>
    <t>5 del 06/02/2019</t>
  </si>
  <si>
    <t>29-2019 del 31/01/2019</t>
  </si>
  <si>
    <t>30-2019 del 31/01/2019</t>
  </si>
  <si>
    <t>89/PA del 12/02/2019</t>
  </si>
  <si>
    <t>190408467 del 02/02/2019</t>
  </si>
  <si>
    <t>190368673 del 02/02/2019</t>
  </si>
  <si>
    <t>8719030495 del 04/02/2019</t>
  </si>
  <si>
    <t>V5/0003708 del 31/01/2019</t>
  </si>
  <si>
    <t>V5/0003709 del 31/01/2019</t>
  </si>
  <si>
    <t>5/PA del 11/02/2019</t>
  </si>
  <si>
    <t>V5/0006894 del 28/02/2019</t>
  </si>
  <si>
    <t>V5/0006895 del 28/02/2019</t>
  </si>
  <si>
    <t>115/2019 del 26/02/2019</t>
  </si>
  <si>
    <t>00000459/99/2019 del 08/04/2019</t>
  </si>
  <si>
    <t>00000568/99/2019 del 29/04/2019</t>
  </si>
  <si>
    <t>562 del 20/03/2019</t>
  </si>
  <si>
    <t>FPA_ES-106_19 del 25/03/2019</t>
  </si>
  <si>
    <t>160/PA del 19/03/2019</t>
  </si>
  <si>
    <t>344/PA del 19/06/2019</t>
  </si>
  <si>
    <t>532/PA del 19/09/2019</t>
  </si>
  <si>
    <t>68/B/2019 del 28/03/2019</t>
  </si>
  <si>
    <t>108/B/2019 del 31/03/2019</t>
  </si>
  <si>
    <t>FATTPA 4_19 del 22/03/2019</t>
  </si>
  <si>
    <t>FAE 9 del 17/04/2019</t>
  </si>
  <si>
    <t>228 del 15/04/2019</t>
  </si>
  <si>
    <t>38 del 28/03/2019</t>
  </si>
  <si>
    <t>FPA 69/19 del 01/04/2019</t>
  </si>
  <si>
    <t>FPA 109/19 del 17/05/2019</t>
  </si>
  <si>
    <t>4PA del 06/04/2019</t>
  </si>
  <si>
    <t>3PA del 06/04/2019</t>
  </si>
  <si>
    <t>8719074107 del 18/03/2019</t>
  </si>
  <si>
    <t>11/FPA del 21/03/2019</t>
  </si>
  <si>
    <t>V5/0011238 del 31/03/2019</t>
  </si>
  <si>
    <t>V5/0022447 del 30/06/2019</t>
  </si>
  <si>
    <t>V5/0019383 del 31/05/2019</t>
  </si>
  <si>
    <t>V5/0011237 del 31/03/2019</t>
  </si>
  <si>
    <t>V5/0015001 del 30/04/2019</t>
  </si>
  <si>
    <t>113-2019 del 16/04/2019</t>
  </si>
  <si>
    <t>280 del 30/04/2019</t>
  </si>
  <si>
    <t>V5/0015002 del 30/04/2019</t>
  </si>
  <si>
    <t>489/PA del 18/07/2018</t>
  </si>
  <si>
    <t>392 / A del 08/03/2019</t>
  </si>
  <si>
    <t>dip00393-0009/2019 del 11/03/2019</t>
  </si>
  <si>
    <t>8719100598 del 01/04/2019</t>
  </si>
  <si>
    <t>190810409 del 02/04/2019</t>
  </si>
  <si>
    <t>190797220 del 02/04/2019</t>
  </si>
  <si>
    <t>388 del 13/05/2019</t>
  </si>
  <si>
    <t>387 del 13/05/2019</t>
  </si>
  <si>
    <t>12PA del 17/05/2019</t>
  </si>
  <si>
    <t>10PA del 13/05/2019</t>
  </si>
  <si>
    <t>10 del 16/05/2019</t>
  </si>
  <si>
    <t>182 del 03/05/2019</t>
  </si>
  <si>
    <t>308 del 10/05/2019</t>
  </si>
  <si>
    <t>314 del 10/05/2019</t>
  </si>
  <si>
    <t>8719140385 del 08/05/2019</t>
  </si>
  <si>
    <t>390/2019 del 03/05/2019</t>
  </si>
  <si>
    <t>11/E del 07/05/2019</t>
  </si>
  <si>
    <t>6/A del 04/05/2019</t>
  </si>
  <si>
    <t>FPA 110/19 del 17/05/2019</t>
  </si>
  <si>
    <t>191255835 del 02/06/2019</t>
  </si>
  <si>
    <t>191251908 del 02/06/2019</t>
  </si>
  <si>
    <t>190-2019 del 11/06/2019</t>
  </si>
  <si>
    <t>45 del 20/06/2019</t>
  </si>
  <si>
    <t>8719177727 del 04/06/2019</t>
  </si>
  <si>
    <t>FPA 140/19 del 29/05/2019</t>
  </si>
  <si>
    <t>29/P del 06/05/2019</t>
  </si>
  <si>
    <t>V5/0019384 del 31/05/2019</t>
  </si>
  <si>
    <t>V5/0020262 del 31/05/2019</t>
  </si>
  <si>
    <t>V5/0020260 del 31/05/2019</t>
  </si>
  <si>
    <t>V5/0020261 del 31/05/2019</t>
  </si>
  <si>
    <t>V5/0020269 del 31/05/2019</t>
  </si>
  <si>
    <t>01976/19 del 10/06/2019</t>
  </si>
  <si>
    <t>20194E18321 del 10/06/2019</t>
  </si>
  <si>
    <t>192-2019 del 12/06/2019</t>
  </si>
  <si>
    <t>191-2019 del 12/06/2019</t>
  </si>
  <si>
    <t>112 del 14/06/2019</t>
  </si>
  <si>
    <t>2/FE del 01/07/2019</t>
  </si>
  <si>
    <t>202-001280 del 02/07/2019</t>
  </si>
  <si>
    <t>202-001283 del 04/07/2019</t>
  </si>
  <si>
    <t>8719214610 del 02/07/2019</t>
  </si>
  <si>
    <t>28/PA del 27/06/2019</t>
  </si>
  <si>
    <t>FPA 15/19 del 19/06/2019</t>
  </si>
  <si>
    <t>0/1578 del 27/06/2019</t>
  </si>
  <si>
    <t>6161/P del 28/06/2019</t>
  </si>
  <si>
    <t>6171/P del 28/06/2019</t>
  </si>
  <si>
    <t>6170/P del 28/06/2019</t>
  </si>
  <si>
    <t>432/PA del 17/07/2019</t>
  </si>
  <si>
    <t>441/PA del 23/07/2019</t>
  </si>
  <si>
    <t>V5/0022448 del 30/06/2019</t>
  </si>
  <si>
    <t>2019086125 del 28/08/2019</t>
  </si>
  <si>
    <t>8719247633 del 31/07/2019</t>
  </si>
  <si>
    <t>8719276557 del 05/09/2019</t>
  </si>
  <si>
    <t>449/PA del 25/07/2019</t>
  </si>
  <si>
    <t>47255/2019 del 10/09/2019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</si>
</sst>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4" fontId="6" fillId="0" borderId="1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I15" sqref="I15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2" x14ac:dyDescent="0.25">
      <c r="A1" s="3"/>
    </row>
    <row r="2" spans="1:12" ht="15.95" customHeight="1" x14ac:dyDescent="0.3">
      <c r="B2" s="5" t="s">
        <v>20</v>
      </c>
    </row>
    <row r="3" spans="1:12" ht="12.75" customHeight="1" x14ac:dyDescent="0.25">
      <c r="B3" s="2" t="s">
        <v>21</v>
      </c>
    </row>
    <row r="4" spans="1:12" ht="15.75" thickBot="1" x14ac:dyDescent="0.3"/>
    <row r="5" spans="1:12" ht="18" customHeight="1" thickBot="1" x14ac:dyDescent="0.4">
      <c r="B5" s="13" t="s">
        <v>19</v>
      </c>
      <c r="F5" s="26">
        <v>2019</v>
      </c>
    </row>
    <row r="7" spans="1:12" ht="30" customHeight="1" x14ac:dyDescent="0.25">
      <c r="A7" s="40" t="s">
        <v>1</v>
      </c>
      <c r="B7" s="41"/>
      <c r="C7" s="41"/>
      <c r="D7" s="41"/>
      <c r="E7" s="41"/>
      <c r="F7" s="42"/>
    </row>
    <row r="8" spans="1:12" ht="27" customHeight="1" x14ac:dyDescent="0.25">
      <c r="A8" s="40" t="s">
        <v>12</v>
      </c>
      <c r="B8" s="41"/>
      <c r="C8" s="41"/>
      <c r="D8" s="41"/>
      <c r="E8" s="41"/>
      <c r="F8" s="42"/>
    </row>
    <row r="9" spans="1:12" ht="30.75" customHeight="1" x14ac:dyDescent="0.25">
      <c r="A9" s="53" t="s">
        <v>0</v>
      </c>
      <c r="B9" s="44"/>
      <c r="C9" s="43" t="s">
        <v>6</v>
      </c>
      <c r="D9" s="44"/>
      <c r="E9" s="31" t="s">
        <v>13</v>
      </c>
      <c r="F9" s="32"/>
    </row>
    <row r="10" spans="1:12" ht="29.25" customHeight="1" thickBot="1" x14ac:dyDescent="0.3">
      <c r="A10" s="47">
        <f>SUM(B16:B19)</f>
        <v>112</v>
      </c>
      <c r="B10" s="38"/>
      <c r="C10" s="37">
        <f>SUM(C16:D19)</f>
        <v>142486.69999999998</v>
      </c>
      <c r="D10" s="38"/>
      <c r="E10" s="48">
        <f>('Trimestre 1'!H1+'Trimestre 2'!H1+'Trimestre 3'!H1)/C10</f>
        <v>-14.093821318059861</v>
      </c>
      <c r="F10" s="49"/>
    </row>
    <row r="11" spans="1:12" ht="38.25" customHeight="1" x14ac:dyDescent="0.25">
      <c r="A11" s="6"/>
      <c r="B11" s="6"/>
      <c r="C11" s="6"/>
      <c r="D11" s="6"/>
      <c r="E11" s="6"/>
      <c r="F11" s="6"/>
    </row>
    <row r="12" spans="1:12" ht="35.25" customHeight="1" thickBot="1" x14ac:dyDescent="0.3">
      <c r="A12" s="7"/>
      <c r="B12" s="7"/>
      <c r="C12" s="7"/>
      <c r="D12" s="7"/>
      <c r="E12" s="7"/>
      <c r="F12" s="7"/>
    </row>
    <row r="13" spans="1:12" ht="36.75" customHeight="1" x14ac:dyDescent="0.25">
      <c r="A13" s="50" t="s">
        <v>2</v>
      </c>
      <c r="B13" s="51"/>
      <c r="C13" s="51"/>
      <c r="D13" s="51"/>
      <c r="E13" s="51"/>
      <c r="F13" s="52"/>
    </row>
    <row r="14" spans="1:12" ht="27" customHeight="1" x14ac:dyDescent="0.25">
      <c r="A14" s="40" t="s">
        <v>3</v>
      </c>
      <c r="B14" s="41"/>
      <c r="C14" s="41"/>
      <c r="D14" s="41"/>
      <c r="E14" s="41"/>
      <c r="F14" s="42"/>
    </row>
    <row r="15" spans="1:12" ht="46.5" customHeight="1" x14ac:dyDescent="0.25">
      <c r="A15" s="21" t="s">
        <v>4</v>
      </c>
      <c r="B15" s="27" t="s">
        <v>0</v>
      </c>
      <c r="C15" s="43" t="s">
        <v>6</v>
      </c>
      <c r="D15" s="44"/>
      <c r="E15" s="45" t="s">
        <v>14</v>
      </c>
      <c r="F15" s="46"/>
      <c r="H15" s="8"/>
      <c r="I15" s="8"/>
      <c r="J15" s="8"/>
      <c r="K15" s="8"/>
      <c r="L15" s="8"/>
    </row>
    <row r="16" spans="1:12" ht="22.5" customHeight="1" x14ac:dyDescent="0.25">
      <c r="A16" s="22" t="s">
        <v>15</v>
      </c>
      <c r="B16" s="23">
        <f>'Trimestre 1'!C1</f>
        <v>21</v>
      </c>
      <c r="C16" s="29">
        <f>'Trimestre 1'!B1</f>
        <v>21664.39</v>
      </c>
      <c r="D16" s="39"/>
      <c r="E16" s="29">
        <f>'Trimestre 1'!G1</f>
        <v>-8.4398314469043445</v>
      </c>
      <c r="F16" s="30"/>
      <c r="H16" s="9"/>
      <c r="I16" s="10"/>
      <c r="J16" s="10"/>
      <c r="K16" s="8"/>
      <c r="L16" s="8"/>
    </row>
    <row r="17" spans="1:12" ht="22.5" customHeight="1" x14ac:dyDescent="0.25">
      <c r="A17" s="22" t="s">
        <v>16</v>
      </c>
      <c r="B17" s="23">
        <f>'Trimestre 2'!C1</f>
        <v>69</v>
      </c>
      <c r="C17" s="29">
        <f>'Trimestre 2'!B1</f>
        <v>97648.879999999976</v>
      </c>
      <c r="D17" s="39"/>
      <c r="E17" s="29">
        <f>'Trimestre 2'!G1</f>
        <v>-14.173827595360031</v>
      </c>
      <c r="F17" s="30"/>
      <c r="H17" s="8"/>
      <c r="I17" s="8"/>
      <c r="J17" s="8"/>
      <c r="K17" s="8"/>
      <c r="L17" s="8"/>
    </row>
    <row r="18" spans="1:12" ht="22.5" customHeight="1" x14ac:dyDescent="0.25">
      <c r="A18" s="22" t="s">
        <v>17</v>
      </c>
      <c r="B18" s="23">
        <f>'Trimestre 3'!C1</f>
        <v>22</v>
      </c>
      <c r="C18" s="29">
        <f>'Trimestre 3'!B1</f>
        <v>23173.43</v>
      </c>
      <c r="D18" s="39"/>
      <c r="E18" s="29">
        <f>'Trimestre 3'!G1</f>
        <v>-19.042493925154798</v>
      </c>
      <c r="F18" s="30"/>
    </row>
    <row r="19" spans="1:12" ht="21.75" customHeight="1" thickBot="1" x14ac:dyDescent="0.3">
      <c r="A19" s="24" t="s">
        <v>18</v>
      </c>
      <c r="B19" s="25"/>
      <c r="C19" s="34"/>
      <c r="D19" s="36"/>
      <c r="E19" s="34"/>
      <c r="F19" s="35"/>
    </row>
    <row r="20" spans="1:12" ht="46.5" customHeight="1" x14ac:dyDescent="0.25">
      <c r="A20" s="11"/>
      <c r="B20" s="12"/>
      <c r="C20" s="33"/>
      <c r="D20" s="33"/>
      <c r="E20" s="12"/>
      <c r="F20" s="12"/>
    </row>
  </sheetData>
  <sheetProtection password="C752" sheet="1" objects="1" scenarios="1"/>
  <mergeCells count="21"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9">
        <f>SUM(B4:B195)</f>
        <v>21664.39</v>
      </c>
      <c r="C1">
        <f>COUNTA(A4:A203)</f>
        <v>21</v>
      </c>
      <c r="G1" s="20">
        <f>IF(B1&lt;&gt;0,H1/B1,0)</f>
        <v>-8.4398314469043445</v>
      </c>
      <c r="H1" s="19">
        <f>SUM(H4:H195)</f>
        <v>-182843.80000000002</v>
      </c>
    </row>
    <row r="3" spans="1:8" s="15" customFormat="1" ht="45" x14ac:dyDescent="0.2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 x14ac:dyDescent="0.25">
      <c r="A4" s="28" t="s">
        <v>22</v>
      </c>
      <c r="B4" s="16">
        <v>55.9</v>
      </c>
      <c r="C4" s="17">
        <v>43503</v>
      </c>
      <c r="D4" s="17">
        <v>43493</v>
      </c>
      <c r="E4" s="17"/>
      <c r="F4" s="17"/>
      <c r="G4" s="1">
        <f>D4-C4-(F4-E4)</f>
        <v>-10</v>
      </c>
      <c r="H4" s="16">
        <f>B4*G4</f>
        <v>-559</v>
      </c>
    </row>
    <row r="5" spans="1:8" x14ac:dyDescent="0.25">
      <c r="A5" s="28" t="s">
        <v>23</v>
      </c>
      <c r="B5" s="16">
        <v>39.9</v>
      </c>
      <c r="C5" s="17">
        <v>43503</v>
      </c>
      <c r="D5" s="17">
        <v>43493</v>
      </c>
      <c r="E5" s="17"/>
      <c r="F5" s="17"/>
      <c r="G5" s="1">
        <f t="shared" ref="G5:G68" si="0">D5-C5-(F5-E5)</f>
        <v>-10</v>
      </c>
      <c r="H5" s="16">
        <f t="shared" ref="H5:H68" si="1">B5*G5</f>
        <v>-399</v>
      </c>
    </row>
    <row r="6" spans="1:8" x14ac:dyDescent="0.25">
      <c r="A6" s="28" t="s">
        <v>24</v>
      </c>
      <c r="B6" s="16">
        <v>530</v>
      </c>
      <c r="C6" s="17">
        <v>43485</v>
      </c>
      <c r="D6" s="17">
        <v>43493</v>
      </c>
      <c r="E6" s="17"/>
      <c r="F6" s="17"/>
      <c r="G6" s="1">
        <f t="shared" si="0"/>
        <v>8</v>
      </c>
      <c r="H6" s="16">
        <f t="shared" si="1"/>
        <v>4240</v>
      </c>
    </row>
    <row r="7" spans="1:8" x14ac:dyDescent="0.25">
      <c r="A7" s="28" t="s">
        <v>25</v>
      </c>
      <c r="B7" s="16">
        <v>400</v>
      </c>
      <c r="C7" s="17">
        <v>43492</v>
      </c>
      <c r="D7" s="17">
        <v>43493</v>
      </c>
      <c r="E7" s="17"/>
      <c r="F7" s="17"/>
      <c r="G7" s="1">
        <f t="shared" si="0"/>
        <v>1</v>
      </c>
      <c r="H7" s="16">
        <f t="shared" si="1"/>
        <v>400</v>
      </c>
    </row>
    <row r="8" spans="1:8" x14ac:dyDescent="0.25">
      <c r="A8" s="28" t="s">
        <v>26</v>
      </c>
      <c r="B8" s="16">
        <v>97.34</v>
      </c>
      <c r="C8" s="17">
        <v>43492</v>
      </c>
      <c r="D8" s="17">
        <v>43493</v>
      </c>
      <c r="E8" s="17"/>
      <c r="F8" s="17"/>
      <c r="G8" s="1">
        <f t="shared" si="0"/>
        <v>1</v>
      </c>
      <c r="H8" s="16">
        <f t="shared" si="1"/>
        <v>97.34</v>
      </c>
    </row>
    <row r="9" spans="1:8" x14ac:dyDescent="0.25">
      <c r="A9" s="28" t="s">
        <v>27</v>
      </c>
      <c r="B9" s="16">
        <v>270</v>
      </c>
      <c r="C9" s="17">
        <v>43492</v>
      </c>
      <c r="D9" s="17">
        <v>43493</v>
      </c>
      <c r="E9" s="17"/>
      <c r="F9" s="17"/>
      <c r="G9" s="1">
        <f t="shared" si="0"/>
        <v>1</v>
      </c>
      <c r="H9" s="16">
        <f t="shared" si="1"/>
        <v>270</v>
      </c>
    </row>
    <row r="10" spans="1:8" x14ac:dyDescent="0.25">
      <c r="A10" s="28" t="s">
        <v>28</v>
      </c>
      <c r="B10" s="16">
        <v>77.400000000000006</v>
      </c>
      <c r="C10" s="17">
        <v>43492</v>
      </c>
      <c r="D10" s="17">
        <v>43493</v>
      </c>
      <c r="E10" s="17"/>
      <c r="F10" s="17"/>
      <c r="G10" s="1">
        <f t="shared" si="0"/>
        <v>1</v>
      </c>
      <c r="H10" s="16">
        <f t="shared" si="1"/>
        <v>77.400000000000006</v>
      </c>
    </row>
    <row r="11" spans="1:8" x14ac:dyDescent="0.25">
      <c r="A11" s="28" t="s">
        <v>29</v>
      </c>
      <c r="B11" s="16">
        <v>5394.44</v>
      </c>
      <c r="C11" s="17">
        <v>43518</v>
      </c>
      <c r="D11" s="17">
        <v>43503</v>
      </c>
      <c r="E11" s="17"/>
      <c r="F11" s="17"/>
      <c r="G11" s="1">
        <f t="shared" si="0"/>
        <v>-15</v>
      </c>
      <c r="H11" s="16">
        <f t="shared" si="1"/>
        <v>-80916.599999999991</v>
      </c>
    </row>
    <row r="12" spans="1:8" x14ac:dyDescent="0.25">
      <c r="A12" s="28" t="s">
        <v>30</v>
      </c>
      <c r="B12" s="16">
        <v>247.34</v>
      </c>
      <c r="C12" s="17">
        <v>43518</v>
      </c>
      <c r="D12" s="17">
        <v>43503</v>
      </c>
      <c r="E12" s="17"/>
      <c r="F12" s="17"/>
      <c r="G12" s="1">
        <f t="shared" si="0"/>
        <v>-15</v>
      </c>
      <c r="H12" s="16">
        <f t="shared" si="1"/>
        <v>-3710.1</v>
      </c>
    </row>
    <row r="13" spans="1:8" x14ac:dyDescent="0.25">
      <c r="A13" s="28" t="s">
        <v>31</v>
      </c>
      <c r="B13" s="16">
        <v>249</v>
      </c>
      <c r="C13" s="17">
        <v>43503</v>
      </c>
      <c r="D13" s="17">
        <v>43517</v>
      </c>
      <c r="E13" s="17"/>
      <c r="F13" s="17"/>
      <c r="G13" s="1">
        <f t="shared" si="0"/>
        <v>14</v>
      </c>
      <c r="H13" s="16">
        <f t="shared" si="1"/>
        <v>3486</v>
      </c>
    </row>
    <row r="14" spans="1:8" x14ac:dyDescent="0.25">
      <c r="A14" s="28" t="s">
        <v>32</v>
      </c>
      <c r="B14" s="16">
        <v>116.9</v>
      </c>
      <c r="C14" s="17">
        <v>43509</v>
      </c>
      <c r="D14" s="17">
        <v>43517</v>
      </c>
      <c r="E14" s="17"/>
      <c r="F14" s="17"/>
      <c r="G14" s="1">
        <f t="shared" si="0"/>
        <v>8</v>
      </c>
      <c r="H14" s="16">
        <f t="shared" si="1"/>
        <v>935.2</v>
      </c>
    </row>
    <row r="15" spans="1:8" x14ac:dyDescent="0.25">
      <c r="A15" s="28" t="s">
        <v>33</v>
      </c>
      <c r="B15" s="16">
        <v>500</v>
      </c>
      <c r="C15" s="17">
        <v>43609</v>
      </c>
      <c r="D15" s="17">
        <v>43517</v>
      </c>
      <c r="E15" s="17"/>
      <c r="F15" s="17"/>
      <c r="G15" s="1">
        <f t="shared" si="0"/>
        <v>-92</v>
      </c>
      <c r="H15" s="16">
        <f t="shared" si="1"/>
        <v>-46000</v>
      </c>
    </row>
    <row r="16" spans="1:8" x14ac:dyDescent="0.25">
      <c r="A16" s="28" t="s">
        <v>34</v>
      </c>
      <c r="B16" s="16">
        <v>766</v>
      </c>
      <c r="C16" s="17">
        <v>43539</v>
      </c>
      <c r="D16" s="17">
        <v>43517</v>
      </c>
      <c r="E16" s="17"/>
      <c r="F16" s="17"/>
      <c r="G16" s="1">
        <f t="shared" si="0"/>
        <v>-22</v>
      </c>
      <c r="H16" s="16">
        <f t="shared" si="1"/>
        <v>-16852</v>
      </c>
    </row>
    <row r="17" spans="1:8" x14ac:dyDescent="0.25">
      <c r="A17" s="28" t="s">
        <v>35</v>
      </c>
      <c r="B17" s="16">
        <v>1941.5</v>
      </c>
      <c r="C17" s="17">
        <v>43539</v>
      </c>
      <c r="D17" s="17">
        <v>43517</v>
      </c>
      <c r="E17" s="17"/>
      <c r="F17" s="17"/>
      <c r="G17" s="1">
        <f t="shared" si="0"/>
        <v>-22</v>
      </c>
      <c r="H17" s="16">
        <f t="shared" si="1"/>
        <v>-42713</v>
      </c>
    </row>
    <row r="18" spans="1:8" x14ac:dyDescent="0.25">
      <c r="A18" s="28" t="s">
        <v>36</v>
      </c>
      <c r="B18" s="16">
        <v>4098</v>
      </c>
      <c r="C18" s="17">
        <v>43544</v>
      </c>
      <c r="D18" s="17">
        <v>43543</v>
      </c>
      <c r="E18" s="17"/>
      <c r="F18" s="17"/>
      <c r="G18" s="1">
        <f t="shared" si="0"/>
        <v>-1</v>
      </c>
      <c r="H18" s="16">
        <f t="shared" si="1"/>
        <v>-4098</v>
      </c>
    </row>
    <row r="19" spans="1:8" x14ac:dyDescent="0.25">
      <c r="A19" s="28" t="s">
        <v>37</v>
      </c>
      <c r="B19" s="16">
        <v>51.37</v>
      </c>
      <c r="C19" s="17">
        <v>43539</v>
      </c>
      <c r="D19" s="17">
        <v>43543</v>
      </c>
      <c r="E19" s="17"/>
      <c r="F19" s="17"/>
      <c r="G19" s="1">
        <f t="shared" si="0"/>
        <v>4</v>
      </c>
      <c r="H19" s="16">
        <f t="shared" si="1"/>
        <v>205.48</v>
      </c>
    </row>
    <row r="20" spans="1:8" x14ac:dyDescent="0.25">
      <c r="A20" s="28" t="s">
        <v>38</v>
      </c>
      <c r="B20" s="16">
        <v>52.36</v>
      </c>
      <c r="C20" s="17">
        <v>43539</v>
      </c>
      <c r="D20" s="17">
        <v>43543</v>
      </c>
      <c r="E20" s="17"/>
      <c r="F20" s="17"/>
      <c r="G20" s="1">
        <f t="shared" si="0"/>
        <v>4</v>
      </c>
      <c r="H20" s="16">
        <f t="shared" si="1"/>
        <v>209.44</v>
      </c>
    </row>
    <row r="21" spans="1:8" x14ac:dyDescent="0.25">
      <c r="A21" s="28" t="s">
        <v>39</v>
      </c>
      <c r="B21" s="16">
        <v>64.52</v>
      </c>
      <c r="C21" s="17">
        <v>43539</v>
      </c>
      <c r="D21" s="17">
        <v>43543</v>
      </c>
      <c r="E21" s="17"/>
      <c r="F21" s="17"/>
      <c r="G21" s="1">
        <f t="shared" si="0"/>
        <v>4</v>
      </c>
      <c r="H21" s="16">
        <f t="shared" si="1"/>
        <v>258.08</v>
      </c>
    </row>
    <row r="22" spans="1:8" x14ac:dyDescent="0.25">
      <c r="A22" s="28" t="s">
        <v>40</v>
      </c>
      <c r="B22" s="16">
        <v>247.34</v>
      </c>
      <c r="C22" s="17">
        <v>43539</v>
      </c>
      <c r="D22" s="17">
        <v>43543</v>
      </c>
      <c r="E22" s="17"/>
      <c r="F22" s="17"/>
      <c r="G22" s="1">
        <f t="shared" si="0"/>
        <v>4</v>
      </c>
      <c r="H22" s="16">
        <f t="shared" si="1"/>
        <v>989.36</v>
      </c>
    </row>
    <row r="23" spans="1:8" x14ac:dyDescent="0.25">
      <c r="A23" s="28" t="s">
        <v>41</v>
      </c>
      <c r="B23" s="16">
        <v>5394.44</v>
      </c>
      <c r="C23" s="17">
        <v>43539</v>
      </c>
      <c r="D23" s="17">
        <v>43543</v>
      </c>
      <c r="E23" s="17"/>
      <c r="F23" s="17"/>
      <c r="G23" s="1">
        <f t="shared" si="0"/>
        <v>4</v>
      </c>
      <c r="H23" s="16">
        <f t="shared" si="1"/>
        <v>21577.759999999998</v>
      </c>
    </row>
    <row r="24" spans="1:8" x14ac:dyDescent="0.25">
      <c r="A24" s="28" t="s">
        <v>42</v>
      </c>
      <c r="B24" s="16">
        <v>1070.6400000000001</v>
      </c>
      <c r="C24" s="17">
        <v>43562</v>
      </c>
      <c r="D24" s="17">
        <v>43543</v>
      </c>
      <c r="E24" s="17"/>
      <c r="F24" s="17"/>
      <c r="G24" s="1">
        <f t="shared" si="0"/>
        <v>-19</v>
      </c>
      <c r="H24" s="16">
        <f t="shared" si="1"/>
        <v>-20342.160000000003</v>
      </c>
    </row>
    <row r="25" spans="1:8" x14ac:dyDescent="0.25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 x14ac:dyDescent="0.25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 x14ac:dyDescent="0.25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 x14ac:dyDescent="0.25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 x14ac:dyDescent="0.25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 x14ac:dyDescent="0.25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 x14ac:dyDescent="0.25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 x14ac:dyDescent="0.25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 x14ac:dyDescent="0.25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 x14ac:dyDescent="0.25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 x14ac:dyDescent="0.25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 x14ac:dyDescent="0.25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 x14ac:dyDescent="0.25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 x14ac:dyDescent="0.25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 x14ac:dyDescent="0.25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 x14ac:dyDescent="0.25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 x14ac:dyDescent="0.25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 x14ac:dyDescent="0.25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 x14ac:dyDescent="0.25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 x14ac:dyDescent="0.25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 x14ac:dyDescent="0.25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 x14ac:dyDescent="0.25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 x14ac:dyDescent="0.25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 x14ac:dyDescent="0.25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 x14ac:dyDescent="0.25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 x14ac:dyDescent="0.25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 x14ac:dyDescent="0.25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 x14ac:dyDescent="0.25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 x14ac:dyDescent="0.25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 x14ac:dyDescent="0.25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 x14ac:dyDescent="0.25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 x14ac:dyDescent="0.25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 x14ac:dyDescent="0.25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 x14ac:dyDescent="0.25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 x14ac:dyDescent="0.25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 x14ac:dyDescent="0.25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 x14ac:dyDescent="0.25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 x14ac:dyDescent="0.25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 x14ac:dyDescent="0.25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 x14ac:dyDescent="0.25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 x14ac:dyDescent="0.25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 x14ac:dyDescent="0.25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 x14ac:dyDescent="0.25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 x14ac:dyDescent="0.25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 x14ac:dyDescent="0.25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 x14ac:dyDescent="0.25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 x14ac:dyDescent="0.25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 x14ac:dyDescent="0.25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 x14ac:dyDescent="0.25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 x14ac:dyDescent="0.25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 x14ac:dyDescent="0.25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 x14ac:dyDescent="0.25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 x14ac:dyDescent="0.25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 x14ac:dyDescent="0.25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 x14ac:dyDescent="0.25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 x14ac:dyDescent="0.25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 x14ac:dyDescent="0.25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 x14ac:dyDescent="0.25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 x14ac:dyDescent="0.25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 x14ac:dyDescent="0.25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 x14ac:dyDescent="0.25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 x14ac:dyDescent="0.25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 x14ac:dyDescent="0.25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 x14ac:dyDescent="0.25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 x14ac:dyDescent="0.25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 x14ac:dyDescent="0.25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 x14ac:dyDescent="0.25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 x14ac:dyDescent="0.25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 x14ac:dyDescent="0.25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 x14ac:dyDescent="0.25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 x14ac:dyDescent="0.25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 x14ac:dyDescent="0.25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 x14ac:dyDescent="0.25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 x14ac:dyDescent="0.25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 x14ac:dyDescent="0.25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 x14ac:dyDescent="0.25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 x14ac:dyDescent="0.25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 x14ac:dyDescent="0.25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 x14ac:dyDescent="0.25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 x14ac:dyDescent="0.25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 x14ac:dyDescent="0.25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 x14ac:dyDescent="0.25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 x14ac:dyDescent="0.25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 x14ac:dyDescent="0.25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 x14ac:dyDescent="0.25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 x14ac:dyDescent="0.25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 x14ac:dyDescent="0.25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 x14ac:dyDescent="0.25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 x14ac:dyDescent="0.25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 x14ac:dyDescent="0.25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 x14ac:dyDescent="0.25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 x14ac:dyDescent="0.25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 x14ac:dyDescent="0.25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 x14ac:dyDescent="0.25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 x14ac:dyDescent="0.25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 x14ac:dyDescent="0.25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 x14ac:dyDescent="0.25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 x14ac:dyDescent="0.25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 x14ac:dyDescent="0.25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 x14ac:dyDescent="0.25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 x14ac:dyDescent="0.25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 x14ac:dyDescent="0.25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 x14ac:dyDescent="0.25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 x14ac:dyDescent="0.25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 x14ac:dyDescent="0.25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 x14ac:dyDescent="0.25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 x14ac:dyDescent="0.25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 x14ac:dyDescent="0.25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 x14ac:dyDescent="0.25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 x14ac:dyDescent="0.25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 x14ac:dyDescent="0.25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 x14ac:dyDescent="0.25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 x14ac:dyDescent="0.25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 x14ac:dyDescent="0.25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 x14ac:dyDescent="0.25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 x14ac:dyDescent="0.25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 x14ac:dyDescent="0.25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 x14ac:dyDescent="0.25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 x14ac:dyDescent="0.25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 x14ac:dyDescent="0.25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 x14ac:dyDescent="0.25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 x14ac:dyDescent="0.25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 x14ac:dyDescent="0.25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 x14ac:dyDescent="0.25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 x14ac:dyDescent="0.25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 x14ac:dyDescent="0.25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 x14ac:dyDescent="0.25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 x14ac:dyDescent="0.25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 x14ac:dyDescent="0.25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 x14ac:dyDescent="0.25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 x14ac:dyDescent="0.25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 x14ac:dyDescent="0.25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 x14ac:dyDescent="0.25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 x14ac:dyDescent="0.25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 x14ac:dyDescent="0.25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 x14ac:dyDescent="0.25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 x14ac:dyDescent="0.25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 x14ac:dyDescent="0.25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 x14ac:dyDescent="0.25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 x14ac:dyDescent="0.25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 x14ac:dyDescent="0.25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 x14ac:dyDescent="0.25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 x14ac:dyDescent="0.25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 x14ac:dyDescent="0.25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 x14ac:dyDescent="0.25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 x14ac:dyDescent="0.25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 x14ac:dyDescent="0.25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 x14ac:dyDescent="0.25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 x14ac:dyDescent="0.25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 x14ac:dyDescent="0.25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 x14ac:dyDescent="0.25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 x14ac:dyDescent="0.25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 x14ac:dyDescent="0.25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 x14ac:dyDescent="0.25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 x14ac:dyDescent="0.25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 x14ac:dyDescent="0.25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 x14ac:dyDescent="0.25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 x14ac:dyDescent="0.25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 x14ac:dyDescent="0.25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 x14ac:dyDescent="0.25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 x14ac:dyDescent="0.25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 x14ac:dyDescent="0.25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 x14ac:dyDescent="0.25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 x14ac:dyDescent="0.25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 x14ac:dyDescent="0.25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 x14ac:dyDescent="0.25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 x14ac:dyDescent="0.25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 x14ac:dyDescent="0.25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 x14ac:dyDescent="0.25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 x14ac:dyDescent="0.25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 x14ac:dyDescent="0.25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 x14ac:dyDescent="0.25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 x14ac:dyDescent="0.25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 x14ac:dyDescent="0.25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 x14ac:dyDescent="0.25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 x14ac:dyDescent="0.25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 x14ac:dyDescent="0.25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 x14ac:dyDescent="0.25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 x14ac:dyDescent="0.25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opLeftCell="A52"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9">
        <f>SUM(B4:B195)</f>
        <v>97648.879999999976</v>
      </c>
      <c r="C1">
        <f>COUNTA(A4:A203)</f>
        <v>69</v>
      </c>
      <c r="G1" s="20">
        <f>IF(B1&lt;&gt;0,H1/B1,0)</f>
        <v>-14.173827595360031</v>
      </c>
      <c r="H1" s="19">
        <f>SUM(H4:H195)</f>
        <v>-1384058.39</v>
      </c>
    </row>
    <row r="3" spans="1:8" s="15" customFormat="1" ht="45" x14ac:dyDescent="0.2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 x14ac:dyDescent="0.25">
      <c r="A4" s="28" t="s">
        <v>43</v>
      </c>
      <c r="B4" s="16">
        <v>247.34</v>
      </c>
      <c r="C4" s="17">
        <v>43562</v>
      </c>
      <c r="D4" s="17">
        <v>43556</v>
      </c>
      <c r="E4" s="17"/>
      <c r="F4" s="17"/>
      <c r="G4" s="1">
        <f>D4-C4-(F4-E4)</f>
        <v>-6</v>
      </c>
      <c r="H4" s="16">
        <f>B4*G4</f>
        <v>-1484.04</v>
      </c>
    </row>
    <row r="5" spans="1:8" x14ac:dyDescent="0.25">
      <c r="A5" s="28" t="s">
        <v>44</v>
      </c>
      <c r="B5" s="16">
        <v>5394.44</v>
      </c>
      <c r="C5" s="17">
        <v>43562</v>
      </c>
      <c r="D5" s="17">
        <v>43556</v>
      </c>
      <c r="E5" s="17"/>
      <c r="F5" s="17"/>
      <c r="G5" s="1">
        <f t="shared" ref="G5:G68" si="0">D5-C5-(F5-E5)</f>
        <v>-6</v>
      </c>
      <c r="H5" s="16">
        <f t="shared" ref="H5:H68" si="1">B5*G5</f>
        <v>-32366.639999999999</v>
      </c>
    </row>
    <row r="6" spans="1:8" x14ac:dyDescent="0.25">
      <c r="A6" s="28" t="s">
        <v>45</v>
      </c>
      <c r="B6" s="16">
        <v>564</v>
      </c>
      <c r="C6" s="17">
        <v>43562</v>
      </c>
      <c r="D6" s="17">
        <v>43556</v>
      </c>
      <c r="E6" s="17"/>
      <c r="F6" s="17"/>
      <c r="G6" s="1">
        <f t="shared" si="0"/>
        <v>-6</v>
      </c>
      <c r="H6" s="16">
        <f t="shared" si="1"/>
        <v>-3384</v>
      </c>
    </row>
    <row r="7" spans="1:8" x14ac:dyDescent="0.25">
      <c r="A7" s="28" t="s">
        <v>46</v>
      </c>
      <c r="B7" s="16">
        <v>1766.56</v>
      </c>
      <c r="C7" s="17">
        <v>43604</v>
      </c>
      <c r="D7" s="17">
        <v>43560</v>
      </c>
      <c r="E7" s="17"/>
      <c r="F7" s="17"/>
      <c r="G7" s="1">
        <f t="shared" si="0"/>
        <v>-44</v>
      </c>
      <c r="H7" s="16">
        <f t="shared" si="1"/>
        <v>-77728.639999999999</v>
      </c>
    </row>
    <row r="8" spans="1:8" x14ac:dyDescent="0.25">
      <c r="A8" s="28" t="s">
        <v>46</v>
      </c>
      <c r="B8" s="16">
        <v>7066.24</v>
      </c>
      <c r="C8" s="17">
        <v>43604</v>
      </c>
      <c r="D8" s="17">
        <v>43574</v>
      </c>
      <c r="E8" s="17"/>
      <c r="F8" s="17"/>
      <c r="G8" s="1">
        <f t="shared" si="0"/>
        <v>-30</v>
      </c>
      <c r="H8" s="16">
        <f t="shared" si="1"/>
        <v>-211987.19999999998</v>
      </c>
    </row>
    <row r="9" spans="1:8" x14ac:dyDescent="0.25">
      <c r="A9" s="28" t="s">
        <v>47</v>
      </c>
      <c r="B9" s="16">
        <v>1607.04</v>
      </c>
      <c r="C9" s="17">
        <v>43631</v>
      </c>
      <c r="D9" s="17">
        <v>43574</v>
      </c>
      <c r="E9" s="17"/>
      <c r="F9" s="17"/>
      <c r="G9" s="1">
        <f t="shared" si="0"/>
        <v>-57</v>
      </c>
      <c r="H9" s="16">
        <f t="shared" si="1"/>
        <v>-91601.279999999999</v>
      </c>
    </row>
    <row r="10" spans="1:8" x14ac:dyDescent="0.25">
      <c r="A10" s="28" t="s">
        <v>48</v>
      </c>
      <c r="B10" s="16">
        <v>2000</v>
      </c>
      <c r="C10" s="17">
        <v>43581</v>
      </c>
      <c r="D10" s="17">
        <v>43574</v>
      </c>
      <c r="E10" s="17"/>
      <c r="F10" s="17"/>
      <c r="G10" s="1">
        <f t="shared" si="0"/>
        <v>-7</v>
      </c>
      <c r="H10" s="16">
        <f t="shared" si="1"/>
        <v>-14000</v>
      </c>
    </row>
    <row r="11" spans="1:8" x14ac:dyDescent="0.25">
      <c r="A11" s="28" t="s">
        <v>49</v>
      </c>
      <c r="B11" s="16">
        <v>400</v>
      </c>
      <c r="C11" s="17">
        <v>43581</v>
      </c>
      <c r="D11" s="17">
        <v>43574</v>
      </c>
      <c r="E11" s="17"/>
      <c r="F11" s="17"/>
      <c r="G11" s="1">
        <f t="shared" si="0"/>
        <v>-7</v>
      </c>
      <c r="H11" s="16">
        <f t="shared" si="1"/>
        <v>-2800</v>
      </c>
    </row>
    <row r="12" spans="1:8" x14ac:dyDescent="0.25">
      <c r="A12" s="28" t="s">
        <v>50</v>
      </c>
      <c r="B12" s="16">
        <v>270</v>
      </c>
      <c r="C12" s="17">
        <v>43582</v>
      </c>
      <c r="D12" s="17">
        <v>43599</v>
      </c>
      <c r="E12" s="17"/>
      <c r="F12" s="17"/>
      <c r="G12" s="1">
        <f t="shared" si="0"/>
        <v>17</v>
      </c>
      <c r="H12" s="16">
        <f t="shared" si="1"/>
        <v>4590</v>
      </c>
    </row>
    <row r="13" spans="1:8" x14ac:dyDescent="0.25">
      <c r="A13" s="28" t="s">
        <v>51</v>
      </c>
      <c r="B13" s="16">
        <v>270</v>
      </c>
      <c r="C13" s="17">
        <v>43665</v>
      </c>
      <c r="D13" s="17">
        <v>43599</v>
      </c>
      <c r="E13" s="17"/>
      <c r="F13" s="17"/>
      <c r="G13" s="1">
        <f t="shared" si="0"/>
        <v>-66</v>
      </c>
      <c r="H13" s="16">
        <f t="shared" si="1"/>
        <v>-17820</v>
      </c>
    </row>
    <row r="14" spans="1:8" x14ac:dyDescent="0.25">
      <c r="A14" s="28" t="s">
        <v>52</v>
      </c>
      <c r="B14" s="16">
        <v>270</v>
      </c>
      <c r="C14" s="17">
        <v>43775</v>
      </c>
      <c r="D14" s="17">
        <v>43599</v>
      </c>
      <c r="E14" s="17"/>
      <c r="F14" s="17"/>
      <c r="G14" s="1">
        <f t="shared" si="0"/>
        <v>-176</v>
      </c>
      <c r="H14" s="16">
        <f t="shared" si="1"/>
        <v>-47520</v>
      </c>
    </row>
    <row r="15" spans="1:8" x14ac:dyDescent="0.25">
      <c r="A15" s="28" t="s">
        <v>53</v>
      </c>
      <c r="B15" s="16">
        <v>754</v>
      </c>
      <c r="C15" s="17">
        <v>43604</v>
      </c>
      <c r="D15" s="17">
        <v>43599</v>
      </c>
      <c r="E15" s="17"/>
      <c r="F15" s="17"/>
      <c r="G15" s="1">
        <f t="shared" si="0"/>
        <v>-5</v>
      </c>
      <c r="H15" s="16">
        <f t="shared" si="1"/>
        <v>-3770</v>
      </c>
    </row>
    <row r="16" spans="1:8" x14ac:dyDescent="0.25">
      <c r="A16" s="28" t="s">
        <v>54</v>
      </c>
      <c r="B16" s="16">
        <v>930</v>
      </c>
      <c r="C16" s="17">
        <v>43604</v>
      </c>
      <c r="D16" s="17">
        <v>43599</v>
      </c>
      <c r="E16" s="17"/>
      <c r="F16" s="17"/>
      <c r="G16" s="1">
        <f t="shared" si="0"/>
        <v>-5</v>
      </c>
      <c r="H16" s="16">
        <f t="shared" si="1"/>
        <v>-4650</v>
      </c>
    </row>
    <row r="17" spans="1:8" x14ac:dyDescent="0.25">
      <c r="A17" s="28" t="s">
        <v>55</v>
      </c>
      <c r="B17" s="16">
        <v>462</v>
      </c>
      <c r="C17" s="17">
        <v>43581</v>
      </c>
      <c r="D17" s="17">
        <v>43599</v>
      </c>
      <c r="E17" s="17"/>
      <c r="F17" s="17"/>
      <c r="G17" s="1">
        <f t="shared" si="0"/>
        <v>18</v>
      </c>
      <c r="H17" s="16">
        <f t="shared" si="1"/>
        <v>8316</v>
      </c>
    </row>
    <row r="18" spans="1:8" x14ac:dyDescent="0.25">
      <c r="A18" s="28" t="s">
        <v>56</v>
      </c>
      <c r="B18" s="16">
        <v>828</v>
      </c>
      <c r="C18" s="17">
        <v>43604</v>
      </c>
      <c r="D18" s="17">
        <v>43599</v>
      </c>
      <c r="E18" s="17"/>
      <c r="F18" s="17"/>
      <c r="G18" s="1">
        <f t="shared" si="0"/>
        <v>-5</v>
      </c>
      <c r="H18" s="16">
        <f t="shared" si="1"/>
        <v>-4140</v>
      </c>
    </row>
    <row r="19" spans="1:8" x14ac:dyDescent="0.25">
      <c r="A19" s="28" t="s">
        <v>57</v>
      </c>
      <c r="B19" s="16">
        <v>1130</v>
      </c>
      <c r="C19" s="17">
        <v>43617</v>
      </c>
      <c r="D19" s="17">
        <v>43599</v>
      </c>
      <c r="E19" s="17"/>
      <c r="F19" s="17"/>
      <c r="G19" s="1">
        <f t="shared" si="0"/>
        <v>-18</v>
      </c>
      <c r="H19" s="16">
        <f t="shared" si="1"/>
        <v>-20340</v>
      </c>
    </row>
    <row r="20" spans="1:8" x14ac:dyDescent="0.25">
      <c r="A20" s="28" t="s">
        <v>58</v>
      </c>
      <c r="B20" s="16">
        <v>574.54999999999995</v>
      </c>
      <c r="C20" s="17">
        <v>43586</v>
      </c>
      <c r="D20" s="17">
        <v>43599</v>
      </c>
      <c r="E20" s="17"/>
      <c r="F20" s="17"/>
      <c r="G20" s="1">
        <f t="shared" si="0"/>
        <v>13</v>
      </c>
      <c r="H20" s="16">
        <f t="shared" si="1"/>
        <v>7469.15</v>
      </c>
    </row>
    <row r="21" spans="1:8" x14ac:dyDescent="0.25">
      <c r="A21" s="28" t="s">
        <v>59</v>
      </c>
      <c r="B21" s="16">
        <v>490.91</v>
      </c>
      <c r="C21" s="17">
        <v>43604</v>
      </c>
      <c r="D21" s="17">
        <v>43599</v>
      </c>
      <c r="E21" s="17"/>
      <c r="F21" s="17"/>
      <c r="G21" s="1">
        <f t="shared" si="0"/>
        <v>-5</v>
      </c>
      <c r="H21" s="16">
        <f t="shared" si="1"/>
        <v>-2454.5500000000002</v>
      </c>
    </row>
    <row r="22" spans="1:8" x14ac:dyDescent="0.25">
      <c r="A22" s="28" t="s">
        <v>60</v>
      </c>
      <c r="B22" s="16">
        <v>9.09</v>
      </c>
      <c r="C22" s="17">
        <v>43635</v>
      </c>
      <c r="D22" s="17">
        <v>43599</v>
      </c>
      <c r="E22" s="17"/>
      <c r="F22" s="17"/>
      <c r="G22" s="1">
        <f t="shared" si="0"/>
        <v>-36</v>
      </c>
      <c r="H22" s="16">
        <f t="shared" si="1"/>
        <v>-327.24</v>
      </c>
    </row>
    <row r="23" spans="1:8" x14ac:dyDescent="0.25">
      <c r="A23" s="28" t="s">
        <v>61</v>
      </c>
      <c r="B23" s="16">
        <v>304.10000000000002</v>
      </c>
      <c r="C23" s="17">
        <v>43604</v>
      </c>
      <c r="D23" s="17">
        <v>43599</v>
      </c>
      <c r="E23" s="17"/>
      <c r="F23" s="17"/>
      <c r="G23" s="1">
        <f t="shared" si="0"/>
        <v>-5</v>
      </c>
      <c r="H23" s="16">
        <f t="shared" si="1"/>
        <v>-1520.5</v>
      </c>
    </row>
    <row r="24" spans="1:8" x14ac:dyDescent="0.25">
      <c r="A24" s="28" t="s">
        <v>62</v>
      </c>
      <c r="B24" s="16">
        <v>206.6</v>
      </c>
      <c r="C24" s="17">
        <v>43604</v>
      </c>
      <c r="D24" s="17">
        <v>43599</v>
      </c>
      <c r="E24" s="17"/>
      <c r="F24" s="17"/>
      <c r="G24" s="1">
        <f t="shared" si="0"/>
        <v>-5</v>
      </c>
      <c r="H24" s="16">
        <f t="shared" si="1"/>
        <v>-1033</v>
      </c>
    </row>
    <row r="25" spans="1:8" x14ac:dyDescent="0.25">
      <c r="A25" s="28" t="s">
        <v>63</v>
      </c>
      <c r="B25" s="16">
        <v>58.54</v>
      </c>
      <c r="C25" s="17">
        <v>43582</v>
      </c>
      <c r="D25" s="17">
        <v>43599</v>
      </c>
      <c r="E25" s="17"/>
      <c r="F25" s="17"/>
      <c r="G25" s="1">
        <f t="shared" si="0"/>
        <v>17</v>
      </c>
      <c r="H25" s="16">
        <f t="shared" si="1"/>
        <v>995.18</v>
      </c>
    </row>
    <row r="26" spans="1:8" x14ac:dyDescent="0.25">
      <c r="A26" s="28" t="s">
        <v>64</v>
      </c>
      <c r="B26" s="16">
        <v>1976</v>
      </c>
      <c r="C26" s="17">
        <v>43582</v>
      </c>
      <c r="D26" s="17">
        <v>43599</v>
      </c>
      <c r="E26" s="17"/>
      <c r="F26" s="17"/>
      <c r="G26" s="1">
        <f t="shared" si="0"/>
        <v>17</v>
      </c>
      <c r="H26" s="16">
        <f t="shared" si="1"/>
        <v>33592</v>
      </c>
    </row>
    <row r="27" spans="1:8" x14ac:dyDescent="0.25">
      <c r="A27" s="28" t="s">
        <v>65</v>
      </c>
      <c r="B27" s="16">
        <v>5394.44</v>
      </c>
      <c r="C27" s="17">
        <v>43604</v>
      </c>
      <c r="D27" s="17">
        <v>43599</v>
      </c>
      <c r="E27" s="17"/>
      <c r="F27" s="17"/>
      <c r="G27" s="1">
        <f t="shared" si="0"/>
        <v>-5</v>
      </c>
      <c r="H27" s="16">
        <f t="shared" si="1"/>
        <v>-26972.199999999997</v>
      </c>
    </row>
    <row r="28" spans="1:8" x14ac:dyDescent="0.25">
      <c r="A28" s="28" t="s">
        <v>66</v>
      </c>
      <c r="B28" s="16">
        <v>247.34</v>
      </c>
      <c r="C28" s="17">
        <v>43685</v>
      </c>
      <c r="D28" s="17">
        <v>43599</v>
      </c>
      <c r="E28" s="17"/>
      <c r="F28" s="17"/>
      <c r="G28" s="1">
        <f t="shared" si="0"/>
        <v>-86</v>
      </c>
      <c r="H28" s="16">
        <f t="shared" si="1"/>
        <v>-21271.24</v>
      </c>
    </row>
    <row r="29" spans="1:8" x14ac:dyDescent="0.25">
      <c r="A29" s="28" t="s">
        <v>67</v>
      </c>
      <c r="B29" s="16">
        <v>247.34</v>
      </c>
      <c r="C29" s="17">
        <v>43656</v>
      </c>
      <c r="D29" s="17">
        <v>43599</v>
      </c>
      <c r="E29" s="17"/>
      <c r="F29" s="17"/>
      <c r="G29" s="1">
        <f t="shared" si="0"/>
        <v>-57</v>
      </c>
      <c r="H29" s="16">
        <f t="shared" si="1"/>
        <v>-14098.380000000001</v>
      </c>
    </row>
    <row r="30" spans="1:8" x14ac:dyDescent="0.25">
      <c r="A30" s="28" t="s">
        <v>68</v>
      </c>
      <c r="B30" s="16">
        <v>247.34</v>
      </c>
      <c r="C30" s="17">
        <v>43604</v>
      </c>
      <c r="D30" s="17">
        <v>43599</v>
      </c>
      <c r="E30" s="17"/>
      <c r="F30" s="17"/>
      <c r="G30" s="1">
        <f t="shared" si="0"/>
        <v>-5</v>
      </c>
      <c r="H30" s="16">
        <f t="shared" si="1"/>
        <v>-1236.7</v>
      </c>
    </row>
    <row r="31" spans="1:8" x14ac:dyDescent="0.25">
      <c r="A31" s="28" t="s">
        <v>69</v>
      </c>
      <c r="B31" s="16">
        <v>247.34</v>
      </c>
      <c r="C31" s="17">
        <v>43631</v>
      </c>
      <c r="D31" s="17">
        <v>43599</v>
      </c>
      <c r="E31" s="17"/>
      <c r="F31" s="17"/>
      <c r="G31" s="1">
        <f t="shared" si="0"/>
        <v>-32</v>
      </c>
      <c r="H31" s="16">
        <f t="shared" si="1"/>
        <v>-7914.88</v>
      </c>
    </row>
    <row r="32" spans="1:8" x14ac:dyDescent="0.25">
      <c r="A32" s="28" t="s">
        <v>70</v>
      </c>
      <c r="B32" s="16">
        <v>2932.56</v>
      </c>
      <c r="C32" s="17">
        <v>43604</v>
      </c>
      <c r="D32" s="17">
        <v>43609</v>
      </c>
      <c r="E32" s="17"/>
      <c r="F32" s="17"/>
      <c r="G32" s="1">
        <f t="shared" si="0"/>
        <v>5</v>
      </c>
      <c r="H32" s="16">
        <f t="shared" si="1"/>
        <v>14662.8</v>
      </c>
    </row>
    <row r="33" spans="1:8" x14ac:dyDescent="0.25">
      <c r="A33" s="28" t="s">
        <v>71</v>
      </c>
      <c r="B33" s="16">
        <v>270</v>
      </c>
      <c r="C33" s="17">
        <v>43631</v>
      </c>
      <c r="D33" s="17">
        <v>43609</v>
      </c>
      <c r="E33" s="17"/>
      <c r="F33" s="17"/>
      <c r="G33" s="1">
        <f t="shared" si="0"/>
        <v>-22</v>
      </c>
      <c r="H33" s="16">
        <f t="shared" si="1"/>
        <v>-5940</v>
      </c>
    </row>
    <row r="34" spans="1:8" x14ac:dyDescent="0.25">
      <c r="A34" s="28" t="s">
        <v>47</v>
      </c>
      <c r="B34" s="16">
        <v>6428.16</v>
      </c>
      <c r="C34" s="17">
        <v>43631</v>
      </c>
      <c r="D34" s="17">
        <v>43609</v>
      </c>
      <c r="E34" s="17"/>
      <c r="F34" s="17"/>
      <c r="G34" s="1">
        <f t="shared" si="0"/>
        <v>-22</v>
      </c>
      <c r="H34" s="16">
        <f t="shared" si="1"/>
        <v>-141419.51999999999</v>
      </c>
    </row>
    <row r="35" spans="1:8" x14ac:dyDescent="0.25">
      <c r="A35" s="28" t="s">
        <v>72</v>
      </c>
      <c r="B35" s="16">
        <v>5394.44</v>
      </c>
      <c r="C35" s="17">
        <v>43631</v>
      </c>
      <c r="D35" s="17">
        <v>43609</v>
      </c>
      <c r="E35" s="17"/>
      <c r="F35" s="17"/>
      <c r="G35" s="1">
        <f t="shared" si="0"/>
        <v>-22</v>
      </c>
      <c r="H35" s="16">
        <f t="shared" si="1"/>
        <v>-118677.68</v>
      </c>
    </row>
    <row r="36" spans="1:8" x14ac:dyDescent="0.25">
      <c r="A36" s="28" t="s">
        <v>73</v>
      </c>
      <c r="B36" s="16">
        <v>249</v>
      </c>
      <c r="C36" s="17">
        <v>43341</v>
      </c>
      <c r="D36" s="17">
        <v>43609</v>
      </c>
      <c r="E36" s="17"/>
      <c r="F36" s="17"/>
      <c r="G36" s="1">
        <f t="shared" si="0"/>
        <v>268</v>
      </c>
      <c r="H36" s="16">
        <f t="shared" si="1"/>
        <v>66732</v>
      </c>
    </row>
    <row r="37" spans="1:8" x14ac:dyDescent="0.25">
      <c r="A37" s="28" t="s">
        <v>74</v>
      </c>
      <c r="B37" s="16">
        <v>2650</v>
      </c>
      <c r="C37" s="17">
        <v>43568</v>
      </c>
      <c r="D37" s="17">
        <v>43609</v>
      </c>
      <c r="E37" s="17"/>
      <c r="F37" s="17"/>
      <c r="G37" s="1">
        <f t="shared" si="0"/>
        <v>41</v>
      </c>
      <c r="H37" s="16">
        <f t="shared" si="1"/>
        <v>108650</v>
      </c>
    </row>
    <row r="38" spans="1:8" x14ac:dyDescent="0.25">
      <c r="A38" s="28" t="s">
        <v>75</v>
      </c>
      <c r="B38" s="16">
        <v>527.86</v>
      </c>
      <c r="C38" s="17">
        <v>43569</v>
      </c>
      <c r="D38" s="17">
        <v>43609</v>
      </c>
      <c r="E38" s="17"/>
      <c r="F38" s="17"/>
      <c r="G38" s="1">
        <f t="shared" si="0"/>
        <v>40</v>
      </c>
      <c r="H38" s="16">
        <f t="shared" si="1"/>
        <v>21114.400000000001</v>
      </c>
    </row>
    <row r="39" spans="1:8" x14ac:dyDescent="0.25">
      <c r="A39" s="28" t="s">
        <v>76</v>
      </c>
      <c r="B39" s="16">
        <v>57.73</v>
      </c>
      <c r="C39" s="17">
        <v>43604</v>
      </c>
      <c r="D39" s="17">
        <v>43609</v>
      </c>
      <c r="E39" s="17"/>
      <c r="F39" s="17"/>
      <c r="G39" s="1">
        <f t="shared" si="0"/>
        <v>5</v>
      </c>
      <c r="H39" s="16">
        <f t="shared" si="1"/>
        <v>288.64999999999998</v>
      </c>
    </row>
    <row r="40" spans="1:8" x14ac:dyDescent="0.25">
      <c r="A40" s="28" t="s">
        <v>77</v>
      </c>
      <c r="B40" s="16">
        <v>49.9</v>
      </c>
      <c r="C40" s="17">
        <v>43604</v>
      </c>
      <c r="D40" s="17">
        <v>43614</v>
      </c>
      <c r="E40" s="17"/>
      <c r="F40" s="17"/>
      <c r="G40" s="1">
        <f t="shared" si="0"/>
        <v>10</v>
      </c>
      <c r="H40" s="16">
        <f t="shared" si="1"/>
        <v>499</v>
      </c>
    </row>
    <row r="41" spans="1:8" x14ac:dyDescent="0.25">
      <c r="A41" s="28" t="s">
        <v>78</v>
      </c>
      <c r="B41" s="16">
        <v>49.9</v>
      </c>
      <c r="C41" s="17">
        <v>43604</v>
      </c>
      <c r="D41" s="17">
        <v>43614</v>
      </c>
      <c r="E41" s="17"/>
      <c r="F41" s="17"/>
      <c r="G41" s="1">
        <f t="shared" si="0"/>
        <v>10</v>
      </c>
      <c r="H41" s="16">
        <f t="shared" si="1"/>
        <v>499</v>
      </c>
    </row>
    <row r="42" spans="1:8" x14ac:dyDescent="0.25">
      <c r="A42" s="28" t="s">
        <v>79</v>
      </c>
      <c r="B42" s="16">
        <v>229</v>
      </c>
      <c r="C42" s="17">
        <v>43631</v>
      </c>
      <c r="D42" s="17">
        <v>43614</v>
      </c>
      <c r="E42" s="17"/>
      <c r="F42" s="17"/>
      <c r="G42" s="1">
        <f t="shared" si="0"/>
        <v>-17</v>
      </c>
      <c r="H42" s="16">
        <f t="shared" si="1"/>
        <v>-3893</v>
      </c>
    </row>
    <row r="43" spans="1:8" x14ac:dyDescent="0.25">
      <c r="A43" s="28" t="s">
        <v>80</v>
      </c>
      <c r="B43" s="16">
        <v>59</v>
      </c>
      <c r="C43" s="17">
        <v>43631</v>
      </c>
      <c r="D43" s="17">
        <v>43614</v>
      </c>
      <c r="E43" s="17"/>
      <c r="F43" s="17"/>
      <c r="G43" s="1">
        <f t="shared" si="0"/>
        <v>-17</v>
      </c>
      <c r="H43" s="16">
        <f t="shared" si="1"/>
        <v>-1003</v>
      </c>
    </row>
    <row r="44" spans="1:8" x14ac:dyDescent="0.25">
      <c r="A44" s="28" t="s">
        <v>81</v>
      </c>
      <c r="B44" s="16">
        <v>206.6</v>
      </c>
      <c r="C44" s="17">
        <v>43635</v>
      </c>
      <c r="D44" s="17">
        <v>43614</v>
      </c>
      <c r="E44" s="17"/>
      <c r="F44" s="17"/>
      <c r="G44" s="1">
        <f t="shared" si="0"/>
        <v>-21</v>
      </c>
      <c r="H44" s="16">
        <f t="shared" si="1"/>
        <v>-4338.5999999999995</v>
      </c>
    </row>
    <row r="45" spans="1:8" x14ac:dyDescent="0.25">
      <c r="A45" s="28" t="s">
        <v>82</v>
      </c>
      <c r="B45" s="16">
        <v>304.10000000000002</v>
      </c>
      <c r="C45" s="17">
        <v>43635</v>
      </c>
      <c r="D45" s="17">
        <v>43614</v>
      </c>
      <c r="E45" s="17"/>
      <c r="F45" s="17"/>
      <c r="G45" s="1">
        <f t="shared" si="0"/>
        <v>-21</v>
      </c>
      <c r="H45" s="16">
        <f t="shared" si="1"/>
        <v>-6386.1</v>
      </c>
    </row>
    <row r="46" spans="1:8" x14ac:dyDescent="0.25">
      <c r="A46" s="28" t="s">
        <v>60</v>
      </c>
      <c r="B46" s="16">
        <v>790.91</v>
      </c>
      <c r="C46" s="17">
        <v>43635</v>
      </c>
      <c r="D46" s="17">
        <v>43614</v>
      </c>
      <c r="E46" s="17"/>
      <c r="F46" s="17"/>
      <c r="G46" s="1">
        <f t="shared" si="0"/>
        <v>-21</v>
      </c>
      <c r="H46" s="16">
        <f t="shared" si="1"/>
        <v>-16609.11</v>
      </c>
    </row>
    <row r="47" spans="1:8" x14ac:dyDescent="0.25">
      <c r="A47" s="28" t="s">
        <v>83</v>
      </c>
      <c r="B47" s="16">
        <v>1425</v>
      </c>
      <c r="C47" s="17">
        <v>43635</v>
      </c>
      <c r="D47" s="17">
        <v>43614</v>
      </c>
      <c r="E47" s="17"/>
      <c r="F47" s="17"/>
      <c r="G47" s="1">
        <f t="shared" si="0"/>
        <v>-21</v>
      </c>
      <c r="H47" s="16">
        <f t="shared" si="1"/>
        <v>-29925</v>
      </c>
    </row>
    <row r="48" spans="1:8" x14ac:dyDescent="0.25">
      <c r="A48" s="28" t="s">
        <v>84</v>
      </c>
      <c r="B48" s="16">
        <v>1440</v>
      </c>
      <c r="C48" s="17">
        <v>43631</v>
      </c>
      <c r="D48" s="17">
        <v>43614</v>
      </c>
      <c r="E48" s="17"/>
      <c r="F48" s="17"/>
      <c r="G48" s="1">
        <f t="shared" si="0"/>
        <v>-17</v>
      </c>
      <c r="H48" s="16">
        <f t="shared" si="1"/>
        <v>-24480</v>
      </c>
    </row>
    <row r="49" spans="1:8" x14ac:dyDescent="0.25">
      <c r="A49" s="28" t="s">
        <v>85</v>
      </c>
      <c r="B49" s="16">
        <v>290</v>
      </c>
      <c r="C49" s="17">
        <v>43631</v>
      </c>
      <c r="D49" s="17">
        <v>43614</v>
      </c>
      <c r="E49" s="17"/>
      <c r="F49" s="17"/>
      <c r="G49" s="1">
        <f t="shared" si="0"/>
        <v>-17</v>
      </c>
      <c r="H49" s="16">
        <f t="shared" si="1"/>
        <v>-4930</v>
      </c>
    </row>
    <row r="50" spans="1:8" x14ac:dyDescent="0.25">
      <c r="A50" s="28" t="s">
        <v>86</v>
      </c>
      <c r="B50" s="16">
        <v>350</v>
      </c>
      <c r="C50" s="17">
        <v>43631</v>
      </c>
      <c r="D50" s="17">
        <v>43614</v>
      </c>
      <c r="E50" s="17"/>
      <c r="F50" s="17"/>
      <c r="G50" s="1">
        <f t="shared" si="0"/>
        <v>-17</v>
      </c>
      <c r="H50" s="16">
        <f t="shared" si="1"/>
        <v>-5950</v>
      </c>
    </row>
    <row r="51" spans="1:8" x14ac:dyDescent="0.25">
      <c r="A51" s="28" t="s">
        <v>87</v>
      </c>
      <c r="B51" s="16">
        <v>94.59</v>
      </c>
      <c r="C51" s="17">
        <v>43631</v>
      </c>
      <c r="D51" s="17">
        <v>43614</v>
      </c>
      <c r="E51" s="17"/>
      <c r="F51" s="17"/>
      <c r="G51" s="1">
        <f t="shared" si="0"/>
        <v>-17</v>
      </c>
      <c r="H51" s="16">
        <f t="shared" si="1"/>
        <v>-1608.03</v>
      </c>
    </row>
    <row r="52" spans="1:8" x14ac:dyDescent="0.25">
      <c r="A52" s="28" t="s">
        <v>88</v>
      </c>
      <c r="B52" s="16">
        <v>1000</v>
      </c>
      <c r="C52" s="17">
        <v>43631</v>
      </c>
      <c r="D52" s="17">
        <v>43614</v>
      </c>
      <c r="E52" s="17"/>
      <c r="F52" s="17"/>
      <c r="G52" s="1">
        <f t="shared" si="0"/>
        <v>-17</v>
      </c>
      <c r="H52" s="16">
        <f t="shared" si="1"/>
        <v>-17000</v>
      </c>
    </row>
    <row r="53" spans="1:8" x14ac:dyDescent="0.25">
      <c r="A53" s="28" t="s">
        <v>89</v>
      </c>
      <c r="B53" s="16">
        <v>224</v>
      </c>
      <c r="C53" s="17">
        <v>43645</v>
      </c>
      <c r="D53" s="17">
        <v>43614</v>
      </c>
      <c r="E53" s="17"/>
      <c r="F53" s="17"/>
      <c r="G53" s="1">
        <f t="shared" si="0"/>
        <v>-31</v>
      </c>
      <c r="H53" s="16">
        <f t="shared" si="1"/>
        <v>-6944</v>
      </c>
    </row>
    <row r="54" spans="1:8" x14ac:dyDescent="0.25">
      <c r="A54" s="28" t="s">
        <v>90</v>
      </c>
      <c r="B54" s="16">
        <v>450</v>
      </c>
      <c r="C54" s="17">
        <v>43631</v>
      </c>
      <c r="D54" s="17">
        <v>43614</v>
      </c>
      <c r="E54" s="17"/>
      <c r="F54" s="17"/>
      <c r="G54" s="1">
        <f t="shared" si="0"/>
        <v>-17</v>
      </c>
      <c r="H54" s="16">
        <f t="shared" si="1"/>
        <v>-7650</v>
      </c>
    </row>
    <row r="55" spans="1:8" x14ac:dyDescent="0.25">
      <c r="A55" s="28" t="s">
        <v>91</v>
      </c>
      <c r="B55" s="16">
        <v>800</v>
      </c>
      <c r="C55" s="17">
        <v>43635</v>
      </c>
      <c r="D55" s="17">
        <v>43614</v>
      </c>
      <c r="E55" s="17"/>
      <c r="F55" s="17"/>
      <c r="G55" s="1">
        <f t="shared" si="0"/>
        <v>-21</v>
      </c>
      <c r="H55" s="16">
        <f t="shared" si="1"/>
        <v>-16800</v>
      </c>
    </row>
    <row r="56" spans="1:8" x14ac:dyDescent="0.25">
      <c r="A56" s="28" t="s">
        <v>92</v>
      </c>
      <c r="B56" s="16">
        <v>49.9</v>
      </c>
      <c r="C56" s="17">
        <v>43656</v>
      </c>
      <c r="D56" s="17">
        <v>43641</v>
      </c>
      <c r="E56" s="17"/>
      <c r="F56" s="17"/>
      <c r="G56" s="1">
        <f t="shared" si="0"/>
        <v>-15</v>
      </c>
      <c r="H56" s="16">
        <f t="shared" si="1"/>
        <v>-748.5</v>
      </c>
    </row>
    <row r="57" spans="1:8" x14ac:dyDescent="0.25">
      <c r="A57" s="28" t="s">
        <v>93</v>
      </c>
      <c r="B57" s="16">
        <v>49.9</v>
      </c>
      <c r="C57" s="17">
        <v>43652</v>
      </c>
      <c r="D57" s="17">
        <v>43641</v>
      </c>
      <c r="E57" s="17"/>
      <c r="F57" s="17"/>
      <c r="G57" s="1">
        <f t="shared" si="0"/>
        <v>-11</v>
      </c>
      <c r="H57" s="16">
        <f t="shared" si="1"/>
        <v>-548.9</v>
      </c>
    </row>
    <row r="58" spans="1:8" x14ac:dyDescent="0.25">
      <c r="A58" s="28" t="s">
        <v>94</v>
      </c>
      <c r="B58" s="16">
        <v>82.08</v>
      </c>
      <c r="C58" s="17">
        <v>43660</v>
      </c>
      <c r="D58" s="17">
        <v>43641</v>
      </c>
      <c r="E58" s="17"/>
      <c r="F58" s="17"/>
      <c r="G58" s="1">
        <f t="shared" si="0"/>
        <v>-19</v>
      </c>
      <c r="H58" s="16">
        <f t="shared" si="1"/>
        <v>-1559.52</v>
      </c>
    </row>
    <row r="59" spans="1:8" x14ac:dyDescent="0.25">
      <c r="A59" s="28" t="s">
        <v>95</v>
      </c>
      <c r="B59" s="16">
        <v>18.84</v>
      </c>
      <c r="C59" s="17">
        <v>43667</v>
      </c>
      <c r="D59" s="17">
        <v>43641</v>
      </c>
      <c r="E59" s="17"/>
      <c r="F59" s="17"/>
      <c r="G59" s="1">
        <f t="shared" si="0"/>
        <v>-26</v>
      </c>
      <c r="H59" s="16">
        <f t="shared" si="1"/>
        <v>-489.84</v>
      </c>
    </row>
    <row r="60" spans="1:8" x14ac:dyDescent="0.25">
      <c r="A60" s="28" t="s">
        <v>96</v>
      </c>
      <c r="B60" s="16">
        <v>166.06</v>
      </c>
      <c r="C60" s="17">
        <v>43652</v>
      </c>
      <c r="D60" s="17">
        <v>43647</v>
      </c>
      <c r="E60" s="17"/>
      <c r="F60" s="17"/>
      <c r="G60" s="1">
        <f t="shared" si="0"/>
        <v>-5</v>
      </c>
      <c r="H60" s="16">
        <f t="shared" si="1"/>
        <v>-830.3</v>
      </c>
    </row>
    <row r="61" spans="1:8" x14ac:dyDescent="0.25">
      <c r="A61" s="28" t="s">
        <v>97</v>
      </c>
      <c r="B61" s="16">
        <v>760</v>
      </c>
      <c r="C61" s="17">
        <v>43649</v>
      </c>
      <c r="D61" s="17">
        <v>43647</v>
      </c>
      <c r="E61" s="17"/>
      <c r="F61" s="17"/>
      <c r="G61" s="1">
        <f t="shared" si="0"/>
        <v>-2</v>
      </c>
      <c r="H61" s="16">
        <f t="shared" si="1"/>
        <v>-1520</v>
      </c>
    </row>
    <row r="62" spans="1:8" x14ac:dyDescent="0.25">
      <c r="A62" s="28" t="s">
        <v>98</v>
      </c>
      <c r="B62" s="16">
        <v>531.15</v>
      </c>
      <c r="C62" s="17">
        <v>43650</v>
      </c>
      <c r="D62" s="17">
        <v>43647</v>
      </c>
      <c r="E62" s="17"/>
      <c r="F62" s="17"/>
      <c r="G62" s="1">
        <f t="shared" si="0"/>
        <v>-3</v>
      </c>
      <c r="H62" s="16">
        <f t="shared" si="1"/>
        <v>-1593.4499999999998</v>
      </c>
    </row>
    <row r="63" spans="1:8" x14ac:dyDescent="0.25">
      <c r="A63" s="28" t="s">
        <v>99</v>
      </c>
      <c r="B63" s="16">
        <v>5394.44</v>
      </c>
      <c r="C63" s="17">
        <v>43656</v>
      </c>
      <c r="D63" s="17">
        <v>43647</v>
      </c>
      <c r="E63" s="17"/>
      <c r="F63" s="17"/>
      <c r="G63" s="1">
        <f t="shared" si="0"/>
        <v>-9</v>
      </c>
      <c r="H63" s="16">
        <f t="shared" si="1"/>
        <v>-48549.96</v>
      </c>
    </row>
    <row r="64" spans="1:8" x14ac:dyDescent="0.25">
      <c r="A64" s="28" t="s">
        <v>100</v>
      </c>
      <c r="B64" s="16">
        <v>10821.84</v>
      </c>
      <c r="C64" s="17">
        <v>43666</v>
      </c>
      <c r="D64" s="17">
        <v>43647</v>
      </c>
      <c r="E64" s="17"/>
      <c r="F64" s="17"/>
      <c r="G64" s="1">
        <f t="shared" si="0"/>
        <v>-19</v>
      </c>
      <c r="H64" s="16">
        <f t="shared" si="1"/>
        <v>-205614.96</v>
      </c>
    </row>
    <row r="65" spans="1:8" x14ac:dyDescent="0.25">
      <c r="A65" s="28" t="s">
        <v>101</v>
      </c>
      <c r="B65" s="16">
        <v>4028.11</v>
      </c>
      <c r="C65" s="17">
        <v>43666</v>
      </c>
      <c r="D65" s="17">
        <v>43647</v>
      </c>
      <c r="E65" s="17"/>
      <c r="F65" s="17"/>
      <c r="G65" s="1">
        <f t="shared" si="0"/>
        <v>-19</v>
      </c>
      <c r="H65" s="16">
        <f t="shared" si="1"/>
        <v>-76534.09</v>
      </c>
    </row>
    <row r="66" spans="1:8" x14ac:dyDescent="0.25">
      <c r="A66" s="28" t="s">
        <v>102</v>
      </c>
      <c r="B66" s="16">
        <v>7214.56</v>
      </c>
      <c r="C66" s="17">
        <v>43666</v>
      </c>
      <c r="D66" s="17">
        <v>43647</v>
      </c>
      <c r="E66" s="17"/>
      <c r="F66" s="17"/>
      <c r="G66" s="1">
        <f t="shared" si="0"/>
        <v>-19</v>
      </c>
      <c r="H66" s="16">
        <f t="shared" si="1"/>
        <v>-137076.64000000001</v>
      </c>
    </row>
    <row r="67" spans="1:8" x14ac:dyDescent="0.25">
      <c r="A67" s="28" t="s">
        <v>103</v>
      </c>
      <c r="B67" s="16">
        <v>7214.56</v>
      </c>
      <c r="C67" s="17">
        <v>43666</v>
      </c>
      <c r="D67" s="17">
        <v>43647</v>
      </c>
      <c r="E67" s="17"/>
      <c r="F67" s="17"/>
      <c r="G67" s="1">
        <f t="shared" si="0"/>
        <v>-19</v>
      </c>
      <c r="H67" s="16">
        <f t="shared" si="1"/>
        <v>-137076.64000000001</v>
      </c>
    </row>
    <row r="68" spans="1:8" x14ac:dyDescent="0.25">
      <c r="A68" s="28" t="s">
        <v>104</v>
      </c>
      <c r="B68" s="16">
        <v>140</v>
      </c>
      <c r="C68" s="17">
        <v>43660</v>
      </c>
      <c r="D68" s="17">
        <v>43647</v>
      </c>
      <c r="E68" s="17"/>
      <c r="F68" s="17"/>
      <c r="G68" s="1">
        <f t="shared" si="0"/>
        <v>-13</v>
      </c>
      <c r="H68" s="16">
        <f t="shared" si="1"/>
        <v>-1820</v>
      </c>
    </row>
    <row r="69" spans="1:8" x14ac:dyDescent="0.25">
      <c r="A69" s="28" t="s">
        <v>105</v>
      </c>
      <c r="B69" s="16">
        <v>65</v>
      </c>
      <c r="C69" s="17">
        <v>43666</v>
      </c>
      <c r="D69" s="17">
        <v>43647</v>
      </c>
      <c r="E69" s="17"/>
      <c r="F69" s="17"/>
      <c r="G69" s="1">
        <f t="shared" ref="G69:G132" si="2">D69-C69-(F69-E69)</f>
        <v>-19</v>
      </c>
      <c r="H69" s="16">
        <f t="shared" ref="H69:H132" si="3">B69*G69</f>
        <v>-1235</v>
      </c>
    </row>
    <row r="70" spans="1:8" x14ac:dyDescent="0.25">
      <c r="A70" s="28" t="s">
        <v>106</v>
      </c>
      <c r="B70" s="16">
        <v>387.28</v>
      </c>
      <c r="C70" s="17">
        <v>43660</v>
      </c>
      <c r="D70" s="17">
        <v>43647</v>
      </c>
      <c r="E70" s="17"/>
      <c r="F70" s="17"/>
      <c r="G70" s="1">
        <f t="shared" si="2"/>
        <v>-13</v>
      </c>
      <c r="H70" s="16">
        <f t="shared" si="3"/>
        <v>-5034.6399999999994</v>
      </c>
    </row>
    <row r="71" spans="1:8" x14ac:dyDescent="0.25">
      <c r="A71" s="28" t="s">
        <v>107</v>
      </c>
      <c r="B71" s="16">
        <v>339.2</v>
      </c>
      <c r="C71" s="17">
        <v>43660</v>
      </c>
      <c r="D71" s="17">
        <v>43647</v>
      </c>
      <c r="E71" s="17"/>
      <c r="F71" s="17"/>
      <c r="G71" s="1">
        <f t="shared" si="2"/>
        <v>-13</v>
      </c>
      <c r="H71" s="16">
        <f t="shared" si="3"/>
        <v>-4409.5999999999995</v>
      </c>
    </row>
    <row r="72" spans="1:8" x14ac:dyDescent="0.25">
      <c r="A72" s="28" t="s">
        <v>108</v>
      </c>
      <c r="B72" s="16">
        <v>150</v>
      </c>
      <c r="C72" s="17">
        <v>43666</v>
      </c>
      <c r="D72" s="17">
        <v>43647</v>
      </c>
      <c r="E72" s="17"/>
      <c r="F72" s="17"/>
      <c r="G72" s="1">
        <f t="shared" si="2"/>
        <v>-19</v>
      </c>
      <c r="H72" s="16">
        <f t="shared" si="3"/>
        <v>-2850</v>
      </c>
    </row>
    <row r="73" spans="1:8" x14ac:dyDescent="0.25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 x14ac:dyDescent="0.25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 x14ac:dyDescent="0.25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 x14ac:dyDescent="0.25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 x14ac:dyDescent="0.25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 x14ac:dyDescent="0.25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 x14ac:dyDescent="0.25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 x14ac:dyDescent="0.25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 x14ac:dyDescent="0.25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 x14ac:dyDescent="0.25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 x14ac:dyDescent="0.25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 x14ac:dyDescent="0.25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 x14ac:dyDescent="0.25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 x14ac:dyDescent="0.25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 x14ac:dyDescent="0.25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 x14ac:dyDescent="0.25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 x14ac:dyDescent="0.25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 x14ac:dyDescent="0.25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 x14ac:dyDescent="0.25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 x14ac:dyDescent="0.25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 x14ac:dyDescent="0.25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 x14ac:dyDescent="0.25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 x14ac:dyDescent="0.25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 x14ac:dyDescent="0.25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 x14ac:dyDescent="0.25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 x14ac:dyDescent="0.25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 x14ac:dyDescent="0.25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 x14ac:dyDescent="0.25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 x14ac:dyDescent="0.25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 x14ac:dyDescent="0.25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 x14ac:dyDescent="0.25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 x14ac:dyDescent="0.25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 x14ac:dyDescent="0.25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 x14ac:dyDescent="0.25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 x14ac:dyDescent="0.25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 x14ac:dyDescent="0.25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 x14ac:dyDescent="0.25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 x14ac:dyDescent="0.25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 x14ac:dyDescent="0.25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 x14ac:dyDescent="0.25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 x14ac:dyDescent="0.25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 x14ac:dyDescent="0.25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 x14ac:dyDescent="0.25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 x14ac:dyDescent="0.25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 x14ac:dyDescent="0.25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 x14ac:dyDescent="0.25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 x14ac:dyDescent="0.25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 x14ac:dyDescent="0.25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 x14ac:dyDescent="0.25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 x14ac:dyDescent="0.25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 x14ac:dyDescent="0.25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 x14ac:dyDescent="0.25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 x14ac:dyDescent="0.25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 x14ac:dyDescent="0.25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 x14ac:dyDescent="0.25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 x14ac:dyDescent="0.25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 x14ac:dyDescent="0.25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 x14ac:dyDescent="0.25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 x14ac:dyDescent="0.25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 x14ac:dyDescent="0.25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 x14ac:dyDescent="0.25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 x14ac:dyDescent="0.25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 x14ac:dyDescent="0.25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 x14ac:dyDescent="0.25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 x14ac:dyDescent="0.25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 x14ac:dyDescent="0.25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 x14ac:dyDescent="0.25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 x14ac:dyDescent="0.25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 x14ac:dyDescent="0.25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 x14ac:dyDescent="0.25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 x14ac:dyDescent="0.25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 x14ac:dyDescent="0.25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 x14ac:dyDescent="0.25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 x14ac:dyDescent="0.25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 x14ac:dyDescent="0.25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 x14ac:dyDescent="0.25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 x14ac:dyDescent="0.25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 x14ac:dyDescent="0.25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 x14ac:dyDescent="0.25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 x14ac:dyDescent="0.25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 x14ac:dyDescent="0.25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 x14ac:dyDescent="0.25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 x14ac:dyDescent="0.25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 x14ac:dyDescent="0.25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 x14ac:dyDescent="0.25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 x14ac:dyDescent="0.25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 x14ac:dyDescent="0.25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 x14ac:dyDescent="0.25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 x14ac:dyDescent="0.25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 x14ac:dyDescent="0.25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 x14ac:dyDescent="0.25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 x14ac:dyDescent="0.25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 x14ac:dyDescent="0.25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 x14ac:dyDescent="0.25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 x14ac:dyDescent="0.25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 x14ac:dyDescent="0.25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 x14ac:dyDescent="0.25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 x14ac:dyDescent="0.25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 x14ac:dyDescent="0.25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 x14ac:dyDescent="0.25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 x14ac:dyDescent="0.25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 x14ac:dyDescent="0.25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 x14ac:dyDescent="0.25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 x14ac:dyDescent="0.25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 x14ac:dyDescent="0.25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 x14ac:dyDescent="0.25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 x14ac:dyDescent="0.25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 x14ac:dyDescent="0.25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 x14ac:dyDescent="0.25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 x14ac:dyDescent="0.25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 x14ac:dyDescent="0.25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 x14ac:dyDescent="0.25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 x14ac:dyDescent="0.25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 x14ac:dyDescent="0.25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 x14ac:dyDescent="0.25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 x14ac:dyDescent="0.25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 x14ac:dyDescent="0.25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 x14ac:dyDescent="0.25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 x14ac:dyDescent="0.25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 x14ac:dyDescent="0.25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 x14ac:dyDescent="0.25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 x14ac:dyDescent="0.25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 x14ac:dyDescent="0.25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 x14ac:dyDescent="0.25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 x14ac:dyDescent="0.25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 x14ac:dyDescent="0.25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 x14ac:dyDescent="0.25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 x14ac:dyDescent="0.25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 x14ac:dyDescent="0.25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 x14ac:dyDescent="0.25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 x14ac:dyDescent="0.25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9">
        <f>SUM(B4:B195)</f>
        <v>23173.43</v>
      </c>
      <c r="C1">
        <f>COUNTA(A4:A203)</f>
        <v>22</v>
      </c>
      <c r="G1" s="20">
        <f>IF(B1&lt;&gt;0,H1/B1,0)</f>
        <v>-19.042493925154798</v>
      </c>
      <c r="H1" s="19">
        <f>SUM(H4:H195)</f>
        <v>-441279.89999999997</v>
      </c>
    </row>
    <row r="3" spans="1:8" s="15" customFormat="1" ht="45" x14ac:dyDescent="0.2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 x14ac:dyDescent="0.25">
      <c r="A4" s="28" t="s">
        <v>109</v>
      </c>
      <c r="B4" s="16">
        <v>2577</v>
      </c>
      <c r="C4" s="17">
        <v>43679</v>
      </c>
      <c r="D4" s="17">
        <v>43657</v>
      </c>
      <c r="E4" s="17"/>
      <c r="F4" s="17"/>
      <c r="G4" s="1">
        <f>D4-C4-(F4-E4)</f>
        <v>-22</v>
      </c>
      <c r="H4" s="16">
        <f>B4*G4</f>
        <v>-56694</v>
      </c>
    </row>
    <row r="5" spans="1:8" x14ac:dyDescent="0.25">
      <c r="A5" s="28" t="s">
        <v>110</v>
      </c>
      <c r="B5" s="16">
        <v>4700</v>
      </c>
      <c r="C5" s="17">
        <v>43684</v>
      </c>
      <c r="D5" s="17">
        <v>43661</v>
      </c>
      <c r="E5" s="17"/>
      <c r="F5" s="17"/>
      <c r="G5" s="1">
        <f t="shared" ref="G5:G68" si="0">D5-C5-(F5-E5)</f>
        <v>-23</v>
      </c>
      <c r="H5" s="16">
        <f t="shared" ref="H5:H68" si="1">B5*G5</f>
        <v>-108100</v>
      </c>
    </row>
    <row r="6" spans="1:8" x14ac:dyDescent="0.25">
      <c r="A6" s="28" t="s">
        <v>110</v>
      </c>
      <c r="B6" s="16">
        <v>127.43</v>
      </c>
      <c r="C6" s="17">
        <v>43684</v>
      </c>
      <c r="D6" s="17">
        <v>43661</v>
      </c>
      <c r="E6" s="17"/>
      <c r="F6" s="17"/>
      <c r="G6" s="1">
        <f t="shared" si="0"/>
        <v>-23</v>
      </c>
      <c r="H6" s="16">
        <f t="shared" si="1"/>
        <v>-2930.8900000000003</v>
      </c>
    </row>
    <row r="7" spans="1:8" x14ac:dyDescent="0.25">
      <c r="A7" s="28" t="s">
        <v>111</v>
      </c>
      <c r="B7" s="16">
        <v>5339.43</v>
      </c>
      <c r="C7" s="17">
        <v>43684</v>
      </c>
      <c r="D7" s="17">
        <v>43661</v>
      </c>
      <c r="E7" s="17"/>
      <c r="F7" s="17"/>
      <c r="G7" s="1">
        <f t="shared" si="0"/>
        <v>-23</v>
      </c>
      <c r="H7" s="16">
        <f t="shared" si="1"/>
        <v>-122806.89000000001</v>
      </c>
    </row>
    <row r="8" spans="1:8" x14ac:dyDescent="0.25">
      <c r="A8" s="28" t="s">
        <v>112</v>
      </c>
      <c r="B8" s="16">
        <v>6.31</v>
      </c>
      <c r="C8" s="17">
        <v>43685</v>
      </c>
      <c r="D8" s="17">
        <v>43661</v>
      </c>
      <c r="E8" s="17"/>
      <c r="F8" s="17"/>
      <c r="G8" s="1">
        <f t="shared" si="0"/>
        <v>-24</v>
      </c>
      <c r="H8" s="16">
        <f t="shared" si="1"/>
        <v>-151.44</v>
      </c>
    </row>
    <row r="9" spans="1:8" x14ac:dyDescent="0.25">
      <c r="A9" s="28" t="s">
        <v>112</v>
      </c>
      <c r="B9" s="16">
        <v>81.62</v>
      </c>
      <c r="C9" s="17">
        <v>43685</v>
      </c>
      <c r="D9" s="17">
        <v>43661</v>
      </c>
      <c r="E9" s="17"/>
      <c r="F9" s="17"/>
      <c r="G9" s="1">
        <f t="shared" si="0"/>
        <v>-24</v>
      </c>
      <c r="H9" s="16">
        <f t="shared" si="1"/>
        <v>-1958.88</v>
      </c>
    </row>
    <row r="10" spans="1:8" x14ac:dyDescent="0.25">
      <c r="A10" s="28" t="s">
        <v>112</v>
      </c>
      <c r="B10" s="16">
        <v>31.96</v>
      </c>
      <c r="C10" s="17">
        <v>43685</v>
      </c>
      <c r="D10" s="17">
        <v>43661</v>
      </c>
      <c r="E10" s="17"/>
      <c r="F10" s="17"/>
      <c r="G10" s="1">
        <f t="shared" si="0"/>
        <v>-24</v>
      </c>
      <c r="H10" s="16">
        <f t="shared" si="1"/>
        <v>-767.04</v>
      </c>
    </row>
    <row r="11" spans="1:8" x14ac:dyDescent="0.25">
      <c r="A11" s="28" t="s">
        <v>113</v>
      </c>
      <c r="B11" s="16">
        <v>3042.41</v>
      </c>
      <c r="C11" s="17">
        <v>43677</v>
      </c>
      <c r="D11" s="17">
        <v>43661</v>
      </c>
      <c r="E11" s="17"/>
      <c r="F11" s="17"/>
      <c r="G11" s="1">
        <f t="shared" si="0"/>
        <v>-16</v>
      </c>
      <c r="H11" s="16">
        <f t="shared" si="1"/>
        <v>-48678.559999999998</v>
      </c>
    </row>
    <row r="12" spans="1:8" x14ac:dyDescent="0.25">
      <c r="A12" s="28" t="s">
        <v>114</v>
      </c>
      <c r="B12" s="16">
        <v>860</v>
      </c>
      <c r="C12" s="17">
        <v>43673</v>
      </c>
      <c r="D12" s="17">
        <v>43661</v>
      </c>
      <c r="E12" s="17"/>
      <c r="F12" s="17"/>
      <c r="G12" s="1">
        <f t="shared" si="0"/>
        <v>-12</v>
      </c>
      <c r="H12" s="16">
        <f t="shared" si="1"/>
        <v>-10320</v>
      </c>
    </row>
    <row r="13" spans="1:8" x14ac:dyDescent="0.25">
      <c r="A13" s="28" t="s">
        <v>115</v>
      </c>
      <c r="B13" s="16">
        <v>199.18</v>
      </c>
      <c r="C13" s="17">
        <v>43673</v>
      </c>
      <c r="D13" s="17">
        <v>43661</v>
      </c>
      <c r="E13" s="17"/>
      <c r="F13" s="17"/>
      <c r="G13" s="1">
        <f t="shared" si="0"/>
        <v>-12</v>
      </c>
      <c r="H13" s="16">
        <f t="shared" si="1"/>
        <v>-2390.16</v>
      </c>
    </row>
    <row r="14" spans="1:8" x14ac:dyDescent="0.25">
      <c r="A14" s="28" t="s">
        <v>116</v>
      </c>
      <c r="B14" s="16">
        <v>308.93</v>
      </c>
      <c r="C14" s="17">
        <v>43674</v>
      </c>
      <c r="D14" s="17">
        <v>43662</v>
      </c>
      <c r="E14" s="17"/>
      <c r="F14" s="17"/>
      <c r="G14" s="1">
        <f t="shared" si="0"/>
        <v>-12</v>
      </c>
      <c r="H14" s="16">
        <f t="shared" si="1"/>
        <v>-3707.16</v>
      </c>
    </row>
    <row r="15" spans="1:8" x14ac:dyDescent="0.25">
      <c r="A15" s="28" t="s">
        <v>117</v>
      </c>
      <c r="B15" s="16">
        <v>282.86</v>
      </c>
      <c r="C15" s="17">
        <v>43679</v>
      </c>
      <c r="D15" s="17">
        <v>43662</v>
      </c>
      <c r="E15" s="17"/>
      <c r="F15" s="17"/>
      <c r="G15" s="1">
        <f t="shared" si="0"/>
        <v>-17</v>
      </c>
      <c r="H15" s="16">
        <f t="shared" si="1"/>
        <v>-4808.62</v>
      </c>
    </row>
    <row r="16" spans="1:8" x14ac:dyDescent="0.25">
      <c r="A16" s="28" t="s">
        <v>118</v>
      </c>
      <c r="B16" s="16">
        <v>793.16</v>
      </c>
      <c r="C16" s="17">
        <v>43679</v>
      </c>
      <c r="D16" s="17">
        <v>43662</v>
      </c>
      <c r="E16" s="17"/>
      <c r="F16" s="17"/>
      <c r="G16" s="1">
        <f t="shared" si="0"/>
        <v>-17</v>
      </c>
      <c r="H16" s="16">
        <f t="shared" si="1"/>
        <v>-13483.72</v>
      </c>
    </row>
    <row r="17" spans="1:8" x14ac:dyDescent="0.25">
      <c r="A17" s="28" t="s">
        <v>119</v>
      </c>
      <c r="B17" s="16">
        <v>249</v>
      </c>
      <c r="C17" s="17">
        <v>43698</v>
      </c>
      <c r="D17" s="17">
        <v>43670</v>
      </c>
      <c r="E17" s="17"/>
      <c r="F17" s="17"/>
      <c r="G17" s="1">
        <f t="shared" si="0"/>
        <v>-28</v>
      </c>
      <c r="H17" s="16">
        <f t="shared" si="1"/>
        <v>-6972</v>
      </c>
    </row>
    <row r="18" spans="1:8" x14ac:dyDescent="0.25">
      <c r="A18" s="28" t="s">
        <v>120</v>
      </c>
      <c r="B18" s="16">
        <v>1600</v>
      </c>
      <c r="C18" s="17">
        <v>43700</v>
      </c>
      <c r="D18" s="17">
        <v>43670</v>
      </c>
      <c r="E18" s="17"/>
      <c r="F18" s="17"/>
      <c r="G18" s="1">
        <f t="shared" si="0"/>
        <v>-30</v>
      </c>
      <c r="H18" s="16">
        <f t="shared" si="1"/>
        <v>-48000</v>
      </c>
    </row>
    <row r="19" spans="1:8" x14ac:dyDescent="0.25">
      <c r="A19" s="28" t="s">
        <v>121</v>
      </c>
      <c r="B19" s="16">
        <v>1186.78</v>
      </c>
      <c r="C19" s="17">
        <v>43685</v>
      </c>
      <c r="D19" s="17">
        <v>43671</v>
      </c>
      <c r="E19" s="17"/>
      <c r="F19" s="17"/>
      <c r="G19" s="1">
        <f t="shared" si="0"/>
        <v>-14</v>
      </c>
      <c r="H19" s="16">
        <f t="shared" si="1"/>
        <v>-16614.919999999998</v>
      </c>
    </row>
    <row r="20" spans="1:8" x14ac:dyDescent="0.25">
      <c r="A20" s="28" t="s">
        <v>122</v>
      </c>
      <c r="B20" s="16">
        <v>190</v>
      </c>
      <c r="C20" s="17">
        <v>43741</v>
      </c>
      <c r="D20" s="17">
        <v>43718</v>
      </c>
      <c r="E20" s="17"/>
      <c r="F20" s="17"/>
      <c r="G20" s="1">
        <f t="shared" si="0"/>
        <v>-23</v>
      </c>
      <c r="H20" s="16">
        <f t="shared" si="1"/>
        <v>-4370</v>
      </c>
    </row>
    <row r="21" spans="1:8" x14ac:dyDescent="0.25">
      <c r="A21" s="28" t="s">
        <v>123</v>
      </c>
      <c r="B21" s="16">
        <v>139.38</v>
      </c>
      <c r="C21" s="17">
        <v>43708</v>
      </c>
      <c r="D21" s="17">
        <v>43718</v>
      </c>
      <c r="E21" s="17"/>
      <c r="F21" s="17"/>
      <c r="G21" s="1">
        <f t="shared" si="0"/>
        <v>10</v>
      </c>
      <c r="H21" s="16">
        <f t="shared" si="1"/>
        <v>1393.8</v>
      </c>
    </row>
    <row r="22" spans="1:8" x14ac:dyDescent="0.25">
      <c r="A22" s="28" t="s">
        <v>124</v>
      </c>
      <c r="B22" s="16">
        <v>8.77</v>
      </c>
      <c r="C22" s="17">
        <v>43747</v>
      </c>
      <c r="D22" s="17">
        <v>43718</v>
      </c>
      <c r="E22" s="17"/>
      <c r="F22" s="17"/>
      <c r="G22" s="1">
        <f t="shared" si="0"/>
        <v>-29</v>
      </c>
      <c r="H22" s="16">
        <f t="shared" si="1"/>
        <v>-254.32999999999998</v>
      </c>
    </row>
    <row r="23" spans="1:8" x14ac:dyDescent="0.25">
      <c r="A23" s="28" t="s">
        <v>124</v>
      </c>
      <c r="B23" s="16">
        <v>61.21</v>
      </c>
      <c r="C23" s="17">
        <v>43747</v>
      </c>
      <c r="D23" s="17">
        <v>43718</v>
      </c>
      <c r="E23" s="17"/>
      <c r="F23" s="17"/>
      <c r="G23" s="1">
        <f t="shared" si="0"/>
        <v>-29</v>
      </c>
      <c r="H23" s="16">
        <f t="shared" si="1"/>
        <v>-1775.09</v>
      </c>
    </row>
    <row r="24" spans="1:8" x14ac:dyDescent="0.25">
      <c r="A24" s="28" t="s">
        <v>125</v>
      </c>
      <c r="B24" s="16">
        <v>1250</v>
      </c>
      <c r="C24" s="17">
        <v>43705</v>
      </c>
      <c r="D24" s="17">
        <v>43718</v>
      </c>
      <c r="E24" s="17"/>
      <c r="F24" s="17"/>
      <c r="G24" s="1">
        <f t="shared" si="0"/>
        <v>13</v>
      </c>
      <c r="H24" s="16">
        <f t="shared" si="1"/>
        <v>16250</v>
      </c>
    </row>
    <row r="25" spans="1:8" x14ac:dyDescent="0.25">
      <c r="A25" s="28" t="s">
        <v>126</v>
      </c>
      <c r="B25" s="16">
        <v>138</v>
      </c>
      <c r="C25" s="17">
        <v>43749</v>
      </c>
      <c r="D25" s="17">
        <v>43719</v>
      </c>
      <c r="E25" s="17"/>
      <c r="F25" s="17"/>
      <c r="G25" s="1">
        <f t="shared" si="0"/>
        <v>-30</v>
      </c>
      <c r="H25" s="16">
        <f t="shared" si="1"/>
        <v>-4140</v>
      </c>
    </row>
    <row r="26" spans="1:8" x14ac:dyDescent="0.25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 x14ac:dyDescent="0.25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 x14ac:dyDescent="0.25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 x14ac:dyDescent="0.25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 x14ac:dyDescent="0.25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 x14ac:dyDescent="0.25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 x14ac:dyDescent="0.25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 x14ac:dyDescent="0.25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 x14ac:dyDescent="0.25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 x14ac:dyDescent="0.25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 x14ac:dyDescent="0.25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 x14ac:dyDescent="0.25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 x14ac:dyDescent="0.25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 x14ac:dyDescent="0.25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 x14ac:dyDescent="0.25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 x14ac:dyDescent="0.25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 x14ac:dyDescent="0.25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 x14ac:dyDescent="0.25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 x14ac:dyDescent="0.25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 x14ac:dyDescent="0.25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 x14ac:dyDescent="0.25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 x14ac:dyDescent="0.25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 x14ac:dyDescent="0.25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 x14ac:dyDescent="0.25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 x14ac:dyDescent="0.25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 x14ac:dyDescent="0.25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 x14ac:dyDescent="0.25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 x14ac:dyDescent="0.25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 x14ac:dyDescent="0.25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 x14ac:dyDescent="0.25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 x14ac:dyDescent="0.25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 x14ac:dyDescent="0.25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 x14ac:dyDescent="0.25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 x14ac:dyDescent="0.25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 x14ac:dyDescent="0.25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 x14ac:dyDescent="0.25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 x14ac:dyDescent="0.25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 x14ac:dyDescent="0.25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 x14ac:dyDescent="0.25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 x14ac:dyDescent="0.25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 x14ac:dyDescent="0.25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 x14ac:dyDescent="0.25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 x14ac:dyDescent="0.25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 x14ac:dyDescent="0.25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 x14ac:dyDescent="0.25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 x14ac:dyDescent="0.25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 x14ac:dyDescent="0.25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 x14ac:dyDescent="0.25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 x14ac:dyDescent="0.25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 x14ac:dyDescent="0.25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 x14ac:dyDescent="0.25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 x14ac:dyDescent="0.25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 x14ac:dyDescent="0.25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 x14ac:dyDescent="0.25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 x14ac:dyDescent="0.25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 x14ac:dyDescent="0.25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 x14ac:dyDescent="0.25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 x14ac:dyDescent="0.25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 x14ac:dyDescent="0.25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 x14ac:dyDescent="0.25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 x14ac:dyDescent="0.25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 x14ac:dyDescent="0.25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 x14ac:dyDescent="0.25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 x14ac:dyDescent="0.25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 x14ac:dyDescent="0.25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 x14ac:dyDescent="0.25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 x14ac:dyDescent="0.25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 x14ac:dyDescent="0.25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 x14ac:dyDescent="0.25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 x14ac:dyDescent="0.25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 x14ac:dyDescent="0.25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 x14ac:dyDescent="0.25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 x14ac:dyDescent="0.25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 x14ac:dyDescent="0.25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 x14ac:dyDescent="0.25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 x14ac:dyDescent="0.25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 x14ac:dyDescent="0.25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 x14ac:dyDescent="0.25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 x14ac:dyDescent="0.25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 x14ac:dyDescent="0.25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 x14ac:dyDescent="0.25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 x14ac:dyDescent="0.25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 x14ac:dyDescent="0.25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 x14ac:dyDescent="0.25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 x14ac:dyDescent="0.25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 x14ac:dyDescent="0.25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 x14ac:dyDescent="0.25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 x14ac:dyDescent="0.25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 x14ac:dyDescent="0.25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 x14ac:dyDescent="0.25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 x14ac:dyDescent="0.25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 x14ac:dyDescent="0.25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 x14ac:dyDescent="0.25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 x14ac:dyDescent="0.25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 x14ac:dyDescent="0.25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 x14ac:dyDescent="0.25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 x14ac:dyDescent="0.25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 x14ac:dyDescent="0.25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 x14ac:dyDescent="0.25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 x14ac:dyDescent="0.25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 x14ac:dyDescent="0.25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 x14ac:dyDescent="0.25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 x14ac:dyDescent="0.25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 x14ac:dyDescent="0.25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 x14ac:dyDescent="0.25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 x14ac:dyDescent="0.25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 x14ac:dyDescent="0.25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 x14ac:dyDescent="0.25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 x14ac:dyDescent="0.25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 x14ac:dyDescent="0.25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 x14ac:dyDescent="0.25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 x14ac:dyDescent="0.25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 x14ac:dyDescent="0.25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 x14ac:dyDescent="0.25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 x14ac:dyDescent="0.25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 x14ac:dyDescent="0.25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 x14ac:dyDescent="0.25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 x14ac:dyDescent="0.25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 x14ac:dyDescent="0.25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 x14ac:dyDescent="0.25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 x14ac:dyDescent="0.25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 x14ac:dyDescent="0.25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 x14ac:dyDescent="0.25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 x14ac:dyDescent="0.25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 x14ac:dyDescent="0.25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 x14ac:dyDescent="0.25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 x14ac:dyDescent="0.25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 x14ac:dyDescent="0.25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 x14ac:dyDescent="0.25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 x14ac:dyDescent="0.25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 x14ac:dyDescent="0.25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 x14ac:dyDescent="0.25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 x14ac:dyDescent="0.25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 x14ac:dyDescent="0.25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 x14ac:dyDescent="0.25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 x14ac:dyDescent="0.25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 x14ac:dyDescent="0.25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 x14ac:dyDescent="0.25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 x14ac:dyDescent="0.25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 x14ac:dyDescent="0.25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 x14ac:dyDescent="0.25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 x14ac:dyDescent="0.25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 x14ac:dyDescent="0.25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 x14ac:dyDescent="0.25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 x14ac:dyDescent="0.25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 x14ac:dyDescent="0.25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 x14ac:dyDescent="0.25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 x14ac:dyDescent="0.25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 x14ac:dyDescent="0.25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 x14ac:dyDescent="0.25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 x14ac:dyDescent="0.25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 x14ac:dyDescent="0.25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 x14ac:dyDescent="0.25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 x14ac:dyDescent="0.25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 x14ac:dyDescent="0.25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 x14ac:dyDescent="0.25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 x14ac:dyDescent="0.25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 x14ac:dyDescent="0.25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 x14ac:dyDescent="0.25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 x14ac:dyDescent="0.25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 x14ac:dyDescent="0.25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 x14ac:dyDescent="0.25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 x14ac:dyDescent="0.25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 x14ac:dyDescent="0.25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 x14ac:dyDescent="0.25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 x14ac:dyDescent="0.25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 x14ac:dyDescent="0.25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 x14ac:dyDescent="0.25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 x14ac:dyDescent="0.25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 x14ac:dyDescent="0.25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 x14ac:dyDescent="0.25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 x14ac:dyDescent="0.25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 x14ac:dyDescent="0.25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 x14ac:dyDescent="0.25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 x14ac:dyDescent="0.25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 x14ac:dyDescent="0.25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 x14ac:dyDescent="0.25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 x14ac:dyDescent="0.25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Indice</vt:lpstr>
      <vt:lpstr>Trimestre 1</vt:lpstr>
      <vt:lpstr>Trimestre 2</vt:lpstr>
      <vt:lpstr>Trimestre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2019-10-28T20:36:06Z</dcterms:modified>
</cp:coreProperties>
</file>